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НПА\Большие Колпаны\Реш 69 от 15.12.2014 изменения\"/>
    </mc:Choice>
  </mc:AlternateContent>
  <bookViews>
    <workbookView xWindow="0" yWindow="0" windowWidth="28800" windowHeight="12435"/>
  </bookViews>
  <sheets>
    <sheet name="Прил 6.1 новое" sheetId="13" r:id="rId1"/>
  </sheets>
  <calcPr calcId="152511"/>
</workbook>
</file>

<file path=xl/calcChain.xml><?xml version="1.0" encoding="utf-8"?>
<calcChain xmlns="http://schemas.openxmlformats.org/spreadsheetml/2006/main">
  <c r="E131" i="13" l="1"/>
  <c r="E225" i="13"/>
  <c r="E222" i="13"/>
  <c r="E100" i="13"/>
  <c r="E126" i="13"/>
  <c r="E120" i="13"/>
  <c r="E166" i="13"/>
  <c r="E169" i="13" l="1"/>
  <c r="E40" i="13" l="1"/>
  <c r="E39" i="13" s="1"/>
  <c r="E218" i="13"/>
  <c r="E217" i="13" s="1"/>
  <c r="E72" i="13"/>
  <c r="E71" i="13" s="1"/>
  <c r="E125" i="13"/>
  <c r="E124" i="13" s="1"/>
  <c r="E122" i="13"/>
  <c r="E121" i="13" s="1"/>
  <c r="E119" i="13"/>
  <c r="E118" i="13" s="1"/>
  <c r="E116" i="13"/>
  <c r="E115" i="13" s="1"/>
  <c r="E109" i="13" l="1"/>
  <c r="E108" i="13" s="1"/>
  <c r="E146" i="13" l="1"/>
  <c r="E145" i="13" s="1"/>
  <c r="E176" i="13"/>
  <c r="E175" i="13" s="1"/>
  <c r="E171" i="13" l="1"/>
  <c r="E170" i="13" s="1"/>
  <c r="E138" i="13"/>
  <c r="E47" i="13"/>
  <c r="E46" i="13" s="1"/>
  <c r="E224" i="13" l="1"/>
  <c r="E223" i="13" s="1"/>
  <c r="E221" i="13"/>
  <c r="E220" i="13" s="1"/>
  <c r="E215" i="13"/>
  <c r="E214" i="13" s="1"/>
  <c r="E212" i="13"/>
  <c r="E211" i="13" s="1"/>
  <c r="E209" i="13"/>
  <c r="E208" i="13" s="1"/>
  <c r="E206" i="13"/>
  <c r="E205" i="13" s="1"/>
  <c r="E203" i="13"/>
  <c r="E202" i="13" s="1"/>
  <c r="E200" i="13"/>
  <c r="E199" i="13" s="1"/>
  <c r="E197" i="13"/>
  <c r="E196" i="13" s="1"/>
  <c r="E194" i="13"/>
  <c r="E193" i="13" s="1"/>
  <c r="E191" i="13"/>
  <c r="E190" i="13" s="1"/>
  <c r="E188" i="13"/>
  <c r="E187" i="13" s="1"/>
  <c r="E185" i="13"/>
  <c r="E184" i="13" s="1"/>
  <c r="E182" i="13"/>
  <c r="E181" i="13" s="1"/>
  <c r="E179" i="13"/>
  <c r="E178" i="13" s="1"/>
  <c r="E168" i="13"/>
  <c r="E167" i="13" s="1"/>
  <c r="E161" i="13"/>
  <c r="E163" i="13"/>
  <c r="E165" i="13"/>
  <c r="E157" i="13"/>
  <c r="E156" i="13" s="1"/>
  <c r="E154" i="13"/>
  <c r="E153" i="13" s="1"/>
  <c r="E56" i="13"/>
  <c r="E55" i="13" s="1"/>
  <c r="E149" i="13"/>
  <c r="E148" i="13" s="1"/>
  <c r="E30" i="13"/>
  <c r="E17" i="13"/>
  <c r="E16" i="13" s="1"/>
  <c r="E143" i="13"/>
  <c r="E142" i="13" s="1"/>
  <c r="E134" i="13"/>
  <c r="E136" i="13"/>
  <c r="E130" i="13"/>
  <c r="E129" i="13" s="1"/>
  <c r="E128" i="13" s="1"/>
  <c r="E99" i="13"/>
  <c r="E98" i="13" s="1"/>
  <c r="E113" i="13"/>
  <c r="E112" i="13" s="1"/>
  <c r="E111" i="13" s="1"/>
  <c r="E141" i="13" l="1"/>
  <c r="E174" i="13"/>
  <c r="E173" i="13" s="1"/>
  <c r="E152" i="13"/>
  <c r="E133" i="13"/>
  <c r="E132" i="13" s="1"/>
  <c r="E127" i="13" s="1"/>
  <c r="E160" i="13"/>
  <c r="E140" i="13"/>
  <c r="E106" i="13"/>
  <c r="E105" i="13" s="1"/>
  <c r="E103" i="13"/>
  <c r="E102" i="13" s="1"/>
  <c r="E96" i="13"/>
  <c r="E95" i="13" s="1"/>
  <c r="E94" i="13" s="1"/>
  <c r="E91" i="13"/>
  <c r="E90" i="13" s="1"/>
  <c r="E88" i="13"/>
  <c r="E87" i="13" s="1"/>
  <c r="E84" i="13"/>
  <c r="E83" i="13" s="1"/>
  <c r="E82" i="13" s="1"/>
  <c r="E78" i="13"/>
  <c r="E77" i="13" s="1"/>
  <c r="E75" i="13"/>
  <c r="E74" i="13" s="1"/>
  <c r="E69" i="13"/>
  <c r="E68" i="13" s="1"/>
  <c r="E66" i="13"/>
  <c r="E65" i="13" s="1"/>
  <c r="E59" i="13"/>
  <c r="E58" i="13" s="1"/>
  <c r="E62" i="13"/>
  <c r="E61" i="13" s="1"/>
  <c r="E52" i="13"/>
  <c r="E51" i="13" s="1"/>
  <c r="E50" i="13" s="1"/>
  <c r="E101" i="13" l="1"/>
  <c r="E86" i="13"/>
  <c r="E81" i="13" s="1"/>
  <c r="E64" i="13"/>
  <c r="E159" i="13"/>
  <c r="E151" i="13" s="1"/>
  <c r="E54" i="13"/>
  <c r="E93" i="13"/>
  <c r="E28" i="13"/>
  <c r="E32" i="13"/>
  <c r="E35" i="13"/>
  <c r="E37" i="13"/>
  <c r="E44" i="13"/>
  <c r="E43" i="13" s="1"/>
  <c r="E42" i="13" s="1"/>
  <c r="E12" i="13"/>
  <c r="E11" i="13" s="1"/>
  <c r="E10" i="13" s="1"/>
  <c r="E9" i="13" s="1"/>
  <c r="E20" i="13"/>
  <c r="E19" i="13" s="1"/>
  <c r="E23" i="13"/>
  <c r="E22" i="13" s="1"/>
  <c r="E49" i="13" l="1"/>
  <c r="E27" i="13"/>
  <c r="E15" i="13"/>
  <c r="E14" i="13" s="1"/>
  <c r="E34" i="13"/>
  <c r="E26" i="13" l="1"/>
  <c r="E25" i="13"/>
  <c r="E226" i="13" s="1"/>
</calcChain>
</file>

<file path=xl/sharedStrings.xml><?xml version="1.0" encoding="utf-8"?>
<sst xmlns="http://schemas.openxmlformats.org/spreadsheetml/2006/main" count="632" uniqueCount="235">
  <si>
    <t>Целевая статья</t>
  </si>
  <si>
    <t>Вид расхода</t>
  </si>
  <si>
    <t>Наименование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</si>
  <si>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</si>
  <si>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</si>
  <si>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</si>
  <si>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</si>
  <si>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</si>
  <si>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</si>
  <si>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</si>
  <si>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Связь и информатика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</si>
  <si>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</si>
  <si>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</si>
  <si>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</si>
  <si>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</si>
  <si>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Проведение мероприятий для детей и молодежи</t>
  </si>
  <si>
    <t>к Решению Совета депутатов</t>
  </si>
  <si>
    <t>МО Большеколпанское сельское поселение</t>
  </si>
  <si>
    <t>Мобилизационная и вневойсковая подготовка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</si>
  <si>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</si>
  <si>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</si>
  <si>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</si>
  <si>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Пенсионное обеспечение</t>
  </si>
  <si>
    <t>Приложение  6,1</t>
  </si>
  <si>
    <t>Другие вопросы в области национальной безопасности и правоохранительной деятельности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</si>
  <si>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</si>
  <si>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</si>
  <si>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Культура</t>
  </si>
  <si>
    <t>870</t>
  </si>
  <si>
    <t>414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</si>
  <si>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</si>
  <si>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</si>
  <si>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</si>
  <si>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</si>
  <si>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</si>
  <si>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</si>
  <si>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</si>
  <si>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</si>
  <si>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</si>
  <si>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</si>
  <si>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</si>
  <si>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</si>
  <si>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Раздел, подраздел</t>
  </si>
  <si>
    <t>Бюджет на 2014 год, тыс.руб.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</si>
  <si>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</si>
  <si>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</si>
  <si>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</si>
  <si>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</si>
  <si>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</si>
  <si>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</si>
  <si>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</si>
  <si>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1001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</si>
  <si>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</si>
  <si>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</si>
  <si>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</si>
  <si>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</si>
  <si>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1102</t>
  </si>
  <si>
    <t>54.1</t>
  </si>
  <si>
    <t>Обеспечение деятельности подведомственных учреждений (ДК)</t>
  </si>
  <si>
    <t>54.1.1250</t>
  </si>
  <si>
    <t>0801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</si>
  <si>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</si>
  <si>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</si>
  <si>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</si>
  <si>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</si>
  <si>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</si>
  <si>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</si>
  <si>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55.2</t>
  </si>
  <si>
    <t>Коммунальное хозяйство</t>
  </si>
  <si>
    <t>0502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</si>
  <si>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2014 год 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</si>
  <si>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</si>
  <si>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</si>
  <si>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</si>
  <si>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</si>
  <si>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</si>
  <si>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</si>
  <si>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</si>
  <si>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</si>
  <si>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</si>
  <si>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</si>
  <si>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</si>
  <si>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</si>
  <si>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</si>
  <si>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</si>
  <si>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</si>
  <si>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</si>
  <si>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</si>
  <si>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</si>
  <si>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</si>
  <si>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0503</t>
  </si>
  <si>
    <t xml:space="preserve">Благоустройство 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</si>
  <si>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</si>
  <si>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</si>
  <si>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</si>
  <si>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</si>
  <si>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0409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</si>
  <si>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</si>
  <si>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</si>
  <si>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</si>
  <si>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</si>
  <si>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</si>
  <si>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>0314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</si>
  <si>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</si>
  <si>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</si>
  <si>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</si>
  <si>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</si>
  <si>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</si>
  <si>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56.2.9529</t>
  </si>
  <si>
    <t>Обеспечение пожарной безопасности</t>
  </si>
  <si>
    <t>0310</t>
  </si>
  <si>
    <t>57.1</t>
  </si>
  <si>
    <t>Отдельные мероприятия в области информационно-коммуникационных технологий и связи</t>
  </si>
  <si>
    <t>57.1.1515</t>
  </si>
  <si>
    <t>0410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</si>
  <si>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</si>
  <si>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</si>
  <si>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</si>
  <si>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</si>
  <si>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</si>
  <si>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</si>
  <si>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Общеэкономические вопросы</t>
  </si>
  <si>
    <t>0401</t>
  </si>
  <si>
    <t>57.2.9504</t>
  </si>
  <si>
    <t>0412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</si>
  <si>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</si>
  <si>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</si>
  <si>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</si>
  <si>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</si>
  <si>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</si>
  <si>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</si>
  <si>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</si>
  <si>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</si>
  <si>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</si>
  <si>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</si>
  <si>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</si>
  <si>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</si>
  <si>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</si>
  <si>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</si>
  <si>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</si>
  <si>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</si>
  <si>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</si>
  <si>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>0505</t>
  </si>
  <si>
    <t xml:space="preserve">Устойчивое общественное развитие </t>
  </si>
  <si>
    <t>59.2</t>
  </si>
  <si>
    <t xml:space="preserve">Молодежь </t>
  </si>
  <si>
    <t>59.2.1523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</si>
  <si>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</si>
  <si>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</si>
  <si>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</si>
  <si>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</si>
  <si>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</si>
  <si>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</si>
  <si>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</si>
  <si>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</si>
  <si>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</si>
  <si>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</si>
  <si>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</si>
  <si>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</si>
  <si>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</si>
  <si>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</si>
  <si>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</si>
  <si>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</si>
  <si>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</si>
  <si>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</si>
  <si>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</si>
  <si>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</si>
  <si>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</si>
  <si>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</si>
  <si>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</si>
  <si>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</si>
  <si>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</si>
  <si>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</si>
  <si>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</si>
  <si>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</si>
  <si>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</si>
  <si>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</si>
  <si>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</si>
  <si>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</si>
  <si>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</si>
  <si>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</si>
  <si>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</si>
  <si>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</si>
  <si>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</si>
  <si>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</si>
  <si>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</si>
  <si>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</si>
  <si>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</si>
  <si>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</si>
  <si>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</si>
  <si>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</si>
  <si>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</si>
  <si>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</si>
  <si>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</si>
  <si>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</si>
  <si>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</si>
  <si>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0107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</si>
  <si>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</si>
  <si>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</si>
  <si>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</si>
  <si>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</si>
  <si>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</si>
  <si>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</si>
  <si>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62.9.9554</t>
  </si>
  <si>
    <t>ИТОГО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</si>
  <si>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</si>
  <si>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</si>
  <si>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Развитие культуры и искусства </t>
  </si>
  <si>
    <t>54.2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</si>
  <si>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</si>
  <si>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</si>
  <si>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</si>
  <si>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</si>
  <si>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государственных полномочий</t>
  </si>
  <si>
    <t>243</t>
  </si>
  <si>
    <t>Закупка товароа, работ, услуг в целях капитального ремонта государственного (муниципального) имущества</t>
  </si>
  <si>
    <t>62.9.1301</t>
  </si>
  <si>
    <t>Жилищный контроль</t>
  </si>
  <si>
    <t>Основные направления  профилактики безнадзорности  и правонарушений несовершеннолетних в Гатчинском муниципальном районе"</t>
  </si>
  <si>
    <t>59.2.9531</t>
  </si>
  <si>
    <t>57.2.9557</t>
  </si>
  <si>
    <t>57.3.7013</t>
  </si>
  <si>
    <t>57.3.7014</t>
  </si>
  <si>
    <t>57.3.7088</t>
  </si>
  <si>
    <t>57.3.9559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</si>
  <si>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</si>
  <si>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</si>
  <si>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</si>
  <si>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Развитие части территории Большеколпанского сельского поселения Гатчинского муниципального района Ленинградской области на 2013-2014 годы</t>
  </si>
  <si>
    <t>55.4.7088</t>
  </si>
  <si>
    <t>Поддержка муниципальных образований по развитию общественной инфраструктуры муниципального значения</t>
  </si>
  <si>
    <t>62.9.7202</t>
  </si>
  <si>
    <t>Обеспечение выплат стимулирующего характера работникам муниципальных учреждений культуры ЛО</t>
  </si>
  <si>
    <t>54.1.7036</t>
  </si>
  <si>
    <t>от "15" декабря 2014г. 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</si>
</sst>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2" fontId="7" fillId="0" borderId="1" xfId="0" applyNumberFormat="1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2" fontId="7" fillId="4" borderId="1" xfId="0" applyNumberFormat="1" applyFont="1" applyFill="1" applyBorder="1" applyAlignment="1" applyProtection="1">
      <alignment vertical="center" wrapText="1"/>
      <protection locked="0"/>
    </xf>
    <xf numFmtId="2" fontId="7" fillId="3" borderId="1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justify" vertical="center" wrapText="1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49" fontId="2" fillId="5" borderId="1" xfId="0" applyNumberFormat="1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 applyProtection="1">
      <alignment vertical="center" wrapText="1"/>
      <protection locked="0"/>
    </xf>
    <xf numFmtId="2" fontId="7" fillId="5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center" vertical="top" wrapText="1"/>
    </xf>
    <xf numFmtId="49" fontId="10" fillId="6" borderId="1" xfId="0" applyNumberFormat="1" applyFont="1" applyFill="1" applyBorder="1" applyAlignment="1" applyProtection="1">
      <alignment vertical="center" wrapText="1"/>
      <protection locked="0"/>
    </xf>
    <xf numFmtId="49" fontId="0" fillId="6" borderId="1" xfId="0" applyNumberFormat="1" applyFill="1" applyBorder="1" applyAlignment="1" applyProtection="1">
      <alignment vertical="center" wrapText="1"/>
      <protection locked="0"/>
    </xf>
    <xf numFmtId="2" fontId="10" fillId="6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wrapText="1" shrinkToFi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abSelected="1" workbookViewId="0">
      <selection activeCell="C4" sqref="C4:E4"/>
    </sheetView>
  </sheetViews>
  <sheetFormatPr defaultRowHeight="12.75" x14ac:dyDescent="0.2"/>
  <cols>
    <col min="1" max="1" width="44.7109375" style="1" customWidth="1"/>
    <col min="2" max="2" width="13" style="1" customWidth="1"/>
    <col min="3" max="3" width="9.140625" style="1" customWidth="1"/>
    <col min="4" max="4" width="9.28515625" style="1" customWidth="1"/>
    <col min="5" max="5" width="19.5703125" style="1" customWidth="1"/>
    <col min="6" max="6" width="9.140625" style="1" customWidth="1"/>
    <col min="7" max="16384" width="9.140625" style="1"/>
  </cols>
  <sheetData>
    <row r="1" spans="1:18" ht="14.25" x14ac:dyDescent="0.2">
      <c r="C1" s="79" t="s">
        <v>23</v>
      </c>
      <c r="D1" s="79"/>
      <c r="E1" s="7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 x14ac:dyDescent="0.25">
      <c r="C2" s="80" t="s">
        <v>16</v>
      </c>
      <c r="D2" s="80"/>
      <c r="E2" s="8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">
      <c r="C3" s="81" t="s">
        <v>17</v>
      </c>
      <c r="D3" s="81"/>
      <c r="E3" s="8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" x14ac:dyDescent="0.25">
      <c r="C4" s="80" t="s">
        <v>234</v>
      </c>
      <c r="D4" s="80"/>
      <c r="E4" s="8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 x14ac:dyDescent="0.2"/>
    <row r="6" spans="1:18" ht="99" customHeight="1" x14ac:dyDescent="0.2">
      <c r="A6" s="82" t="s">
        <v>70</v>
      </c>
      <c r="B6" s="82"/>
      <c r="C6" s="82"/>
      <c r="D6" s="82"/>
      <c r="E6" s="82"/>
      <c r="F6" s="15"/>
    </row>
    <row r="7" spans="1:18" ht="15" customHeight="1" x14ac:dyDescent="0.2">
      <c r="A7" s="83" t="s">
        <v>2</v>
      </c>
      <c r="B7" s="84" t="s">
        <v>0</v>
      </c>
      <c r="C7" s="84" t="s">
        <v>1</v>
      </c>
      <c r="D7" s="84" t="s">
        <v>42</v>
      </c>
      <c r="E7" s="84" t="s">
        <v>43</v>
      </c>
    </row>
    <row r="8" spans="1:18" ht="15" customHeight="1" x14ac:dyDescent="0.2">
      <c r="A8" s="83"/>
      <c r="B8" s="84"/>
      <c r="C8" s="84"/>
      <c r="D8" s="84"/>
      <c r="E8" s="84"/>
    </row>
    <row r="9" spans="1:18" x14ac:dyDescent="0.2">
      <c r="A9" s="33" t="s">
        <v>71</v>
      </c>
      <c r="B9" s="19" t="s">
        <v>46</v>
      </c>
      <c r="C9" s="20"/>
      <c r="D9" s="20"/>
      <c r="E9" s="32">
        <f>E10</f>
        <v>430</v>
      </c>
    </row>
    <row r="10" spans="1:18" ht="25.5" x14ac:dyDescent="0.2">
      <c r="A10" s="30" t="s">
        <v>47</v>
      </c>
      <c r="B10" s="21" t="s">
        <v>48</v>
      </c>
      <c r="C10" s="34"/>
      <c r="D10" s="34"/>
      <c r="E10" s="31">
        <f>E11</f>
        <v>430</v>
      </c>
    </row>
    <row r="11" spans="1:18" ht="39" customHeight="1" x14ac:dyDescent="0.2">
      <c r="A11" s="7" t="s">
        <v>49</v>
      </c>
      <c r="B11" s="8" t="s">
        <v>50</v>
      </c>
      <c r="C11" s="6"/>
      <c r="D11" s="6"/>
      <c r="E11" s="26">
        <f>E12</f>
        <v>430</v>
      </c>
    </row>
    <row r="12" spans="1:18" ht="25.5" customHeight="1" x14ac:dyDescent="0.2">
      <c r="A12" s="9" t="s">
        <v>205</v>
      </c>
      <c r="B12" s="10" t="s">
        <v>50</v>
      </c>
      <c r="C12" s="5" t="s">
        <v>206</v>
      </c>
      <c r="D12" s="5"/>
      <c r="E12" s="25">
        <f>E13</f>
        <v>430</v>
      </c>
    </row>
    <row r="13" spans="1:18" ht="12.75" customHeight="1" x14ac:dyDescent="0.2">
      <c r="A13" s="9" t="s">
        <v>22</v>
      </c>
      <c r="B13" s="10" t="s">
        <v>50</v>
      </c>
      <c r="C13" s="69" t="s">
        <v>206</v>
      </c>
      <c r="D13" s="5" t="s">
        <v>51</v>
      </c>
      <c r="E13" s="25">
        <v>430</v>
      </c>
    </row>
    <row r="14" spans="1:18" ht="15.75" x14ac:dyDescent="0.2">
      <c r="A14" s="27" t="s">
        <v>72</v>
      </c>
      <c r="B14" s="28">
        <v>53</v>
      </c>
      <c r="C14" s="29"/>
      <c r="D14" s="19"/>
      <c r="E14" s="32">
        <f>E15</f>
        <v>1002.3000000000001</v>
      </c>
    </row>
    <row r="15" spans="1:18" ht="30" customHeight="1" x14ac:dyDescent="0.2">
      <c r="A15" s="30" t="s">
        <v>73</v>
      </c>
      <c r="B15" s="21" t="s">
        <v>52</v>
      </c>
      <c r="C15" s="21"/>
      <c r="D15" s="21"/>
      <c r="E15" s="31">
        <f>E19+E22+E16</f>
        <v>1002.3000000000001</v>
      </c>
    </row>
    <row r="16" spans="1:18" ht="26.25" customHeight="1" x14ac:dyDescent="0.2">
      <c r="A16" s="41" t="s">
        <v>140</v>
      </c>
      <c r="B16" s="49" t="s">
        <v>150</v>
      </c>
      <c r="C16" s="48"/>
      <c r="D16" s="48"/>
      <c r="E16" s="53">
        <f>E17</f>
        <v>606.82000000000005</v>
      </c>
    </row>
    <row r="17" spans="1:5" ht="27.75" customHeight="1" x14ac:dyDescent="0.2">
      <c r="A17" s="9" t="s">
        <v>63</v>
      </c>
      <c r="B17" s="48" t="s">
        <v>150</v>
      </c>
      <c r="C17" s="48" t="s">
        <v>64</v>
      </c>
      <c r="D17" s="48"/>
      <c r="E17" s="64">
        <f>E18</f>
        <v>606.82000000000005</v>
      </c>
    </row>
    <row r="18" spans="1:5" ht="16.5" customHeight="1" x14ac:dyDescent="0.2">
      <c r="A18" s="9" t="s">
        <v>55</v>
      </c>
      <c r="B18" s="48" t="s">
        <v>150</v>
      </c>
      <c r="C18" s="48" t="s">
        <v>64</v>
      </c>
      <c r="D18" s="48" t="s">
        <v>56</v>
      </c>
      <c r="E18" s="64">
        <v>606.82000000000005</v>
      </c>
    </row>
    <row r="19" spans="1:5" ht="25.5" x14ac:dyDescent="0.2">
      <c r="A19" s="7" t="s">
        <v>53</v>
      </c>
      <c r="B19" s="13" t="s">
        <v>54</v>
      </c>
      <c r="C19" s="6"/>
      <c r="D19" s="6"/>
      <c r="E19" s="26">
        <f>E20</f>
        <v>51.68</v>
      </c>
    </row>
    <row r="20" spans="1:5" ht="38.25" x14ac:dyDescent="0.2">
      <c r="A20" s="9" t="s">
        <v>44</v>
      </c>
      <c r="B20" s="14" t="s">
        <v>54</v>
      </c>
      <c r="C20" s="5" t="s">
        <v>45</v>
      </c>
      <c r="D20" s="5"/>
      <c r="E20" s="25">
        <f>E21</f>
        <v>51.68</v>
      </c>
    </row>
    <row r="21" spans="1:5" ht="17.25" customHeight="1" x14ac:dyDescent="0.2">
      <c r="A21" s="9" t="s">
        <v>55</v>
      </c>
      <c r="B21" s="14" t="s">
        <v>54</v>
      </c>
      <c r="C21" s="5" t="s">
        <v>45</v>
      </c>
      <c r="D21" s="5" t="s">
        <v>56</v>
      </c>
      <c r="E21" s="25">
        <v>51.68</v>
      </c>
    </row>
    <row r="22" spans="1:5" ht="25.5" x14ac:dyDescent="0.2">
      <c r="A22" s="23" t="s">
        <v>40</v>
      </c>
      <c r="B22" s="13" t="s">
        <v>74</v>
      </c>
      <c r="C22" s="6"/>
      <c r="D22" s="6"/>
      <c r="E22" s="26">
        <f>E23</f>
        <v>343.8</v>
      </c>
    </row>
    <row r="23" spans="1:5" ht="38.25" x14ac:dyDescent="0.2">
      <c r="A23" s="9" t="s">
        <v>44</v>
      </c>
      <c r="B23" s="14" t="s">
        <v>74</v>
      </c>
      <c r="C23" s="5" t="s">
        <v>45</v>
      </c>
      <c r="D23" s="5"/>
      <c r="E23" s="25">
        <f>E24</f>
        <v>343.8</v>
      </c>
    </row>
    <row r="24" spans="1:5" x14ac:dyDescent="0.2">
      <c r="A24" s="9" t="s">
        <v>55</v>
      </c>
      <c r="B24" s="14" t="s">
        <v>74</v>
      </c>
      <c r="C24" s="5" t="s">
        <v>45</v>
      </c>
      <c r="D24" s="5" t="s">
        <v>56</v>
      </c>
      <c r="E24" s="25">
        <v>343.8</v>
      </c>
    </row>
    <row r="25" spans="1:5" x14ac:dyDescent="0.2">
      <c r="A25" s="27" t="s">
        <v>75</v>
      </c>
      <c r="B25" s="28">
        <v>54</v>
      </c>
      <c r="C25" s="20"/>
      <c r="D25" s="20"/>
      <c r="E25" s="32">
        <f>E26+E42</f>
        <v>6347.51</v>
      </c>
    </row>
    <row r="26" spans="1:5" ht="25.5" x14ac:dyDescent="0.2">
      <c r="A26" s="35" t="s">
        <v>9</v>
      </c>
      <c r="B26" s="22" t="s">
        <v>57</v>
      </c>
      <c r="C26" s="36"/>
      <c r="D26" s="36"/>
      <c r="E26" s="37">
        <f>E27+E34+E39</f>
        <v>5948.51</v>
      </c>
    </row>
    <row r="27" spans="1:5" ht="25.5" x14ac:dyDescent="0.2">
      <c r="A27" s="11" t="s">
        <v>58</v>
      </c>
      <c r="B27" s="8" t="s">
        <v>59</v>
      </c>
      <c r="C27" s="24"/>
      <c r="D27" s="24"/>
      <c r="E27" s="26">
        <f>E28+E32+E30</f>
        <v>4734.66</v>
      </c>
    </row>
    <row r="28" spans="1:5" ht="25.5" x14ac:dyDescent="0.2">
      <c r="A28" s="9" t="s">
        <v>63</v>
      </c>
      <c r="B28" s="10" t="s">
        <v>59</v>
      </c>
      <c r="C28" s="5" t="s">
        <v>64</v>
      </c>
      <c r="D28" s="5"/>
      <c r="E28" s="25">
        <f>E29</f>
        <v>2947.06</v>
      </c>
    </row>
    <row r="29" spans="1:5" x14ac:dyDescent="0.2">
      <c r="A29" s="9" t="s">
        <v>27</v>
      </c>
      <c r="B29" s="10" t="s">
        <v>59</v>
      </c>
      <c r="C29" s="5" t="s">
        <v>64</v>
      </c>
      <c r="D29" s="5" t="s">
        <v>60</v>
      </c>
      <c r="E29" s="25">
        <v>2947.06</v>
      </c>
    </row>
    <row r="30" spans="1:5" ht="51" x14ac:dyDescent="0.2">
      <c r="A30" s="9" t="s">
        <v>149</v>
      </c>
      <c r="B30" s="10" t="s">
        <v>59</v>
      </c>
      <c r="C30" s="48" t="s">
        <v>148</v>
      </c>
      <c r="D30" s="48"/>
      <c r="E30" s="25">
        <f>E31</f>
        <v>142.86000000000001</v>
      </c>
    </row>
    <row r="31" spans="1:5" x14ac:dyDescent="0.2">
      <c r="A31" s="9" t="s">
        <v>27</v>
      </c>
      <c r="B31" s="10" t="s">
        <v>59</v>
      </c>
      <c r="C31" s="48" t="s">
        <v>148</v>
      </c>
      <c r="D31" s="48" t="s">
        <v>60</v>
      </c>
      <c r="E31" s="25">
        <v>142.86000000000001</v>
      </c>
    </row>
    <row r="32" spans="1:5" ht="38.25" x14ac:dyDescent="0.2">
      <c r="A32" s="9" t="s">
        <v>44</v>
      </c>
      <c r="B32" s="10" t="s">
        <v>59</v>
      </c>
      <c r="C32" s="5" t="s">
        <v>45</v>
      </c>
      <c r="D32" s="5"/>
      <c r="E32" s="25">
        <f>E33</f>
        <v>1644.74</v>
      </c>
    </row>
    <row r="33" spans="1:5" x14ac:dyDescent="0.2">
      <c r="A33" s="9" t="s">
        <v>27</v>
      </c>
      <c r="B33" s="10" t="s">
        <v>59</v>
      </c>
      <c r="C33" s="5" t="s">
        <v>45</v>
      </c>
      <c r="D33" s="5" t="s">
        <v>60</v>
      </c>
      <c r="E33" s="25">
        <v>1644.74</v>
      </c>
    </row>
    <row r="34" spans="1:5" ht="25.5" x14ac:dyDescent="0.2">
      <c r="A34" s="11" t="s">
        <v>61</v>
      </c>
      <c r="B34" s="8" t="s">
        <v>62</v>
      </c>
      <c r="C34" s="6"/>
      <c r="D34" s="6"/>
      <c r="E34" s="26">
        <f>E35+E37</f>
        <v>816.35</v>
      </c>
    </row>
    <row r="35" spans="1:5" ht="25.5" x14ac:dyDescent="0.2">
      <c r="A35" s="9" t="s">
        <v>63</v>
      </c>
      <c r="B35" s="10" t="s">
        <v>62</v>
      </c>
      <c r="C35" s="5" t="s">
        <v>64</v>
      </c>
      <c r="D35" s="5"/>
      <c r="E35" s="25">
        <f>E36</f>
        <v>635.86</v>
      </c>
    </row>
    <row r="36" spans="1:5" x14ac:dyDescent="0.2">
      <c r="A36" s="9" t="s">
        <v>27</v>
      </c>
      <c r="B36" s="10" t="s">
        <v>62</v>
      </c>
      <c r="C36" s="5" t="s">
        <v>64</v>
      </c>
      <c r="D36" s="5" t="s">
        <v>60</v>
      </c>
      <c r="E36" s="25">
        <v>635.86</v>
      </c>
    </row>
    <row r="37" spans="1:5" ht="38.25" x14ac:dyDescent="0.2">
      <c r="A37" s="9" t="s">
        <v>44</v>
      </c>
      <c r="B37" s="10" t="s">
        <v>62</v>
      </c>
      <c r="C37" s="5" t="s">
        <v>45</v>
      </c>
      <c r="D37" s="5"/>
      <c r="E37" s="25">
        <f>E38</f>
        <v>180.49</v>
      </c>
    </row>
    <row r="38" spans="1:5" x14ac:dyDescent="0.2">
      <c r="A38" s="9" t="s">
        <v>27</v>
      </c>
      <c r="B38" s="10" t="s">
        <v>62</v>
      </c>
      <c r="C38" s="5" t="s">
        <v>45</v>
      </c>
      <c r="D38" s="5" t="s">
        <v>60</v>
      </c>
      <c r="E38" s="25">
        <v>180.49</v>
      </c>
    </row>
    <row r="39" spans="1:5" ht="38.25" x14ac:dyDescent="0.2">
      <c r="A39" s="11" t="s">
        <v>232</v>
      </c>
      <c r="B39" s="8" t="s">
        <v>233</v>
      </c>
      <c r="C39" s="70"/>
      <c r="D39" s="70"/>
      <c r="E39" s="26">
        <f>E40</f>
        <v>397.5</v>
      </c>
    </row>
    <row r="40" spans="1:5" ht="25.5" x14ac:dyDescent="0.2">
      <c r="A40" s="9" t="s">
        <v>63</v>
      </c>
      <c r="B40" s="10" t="s">
        <v>233</v>
      </c>
      <c r="C40" s="71" t="s">
        <v>64</v>
      </c>
      <c r="D40" s="71"/>
      <c r="E40" s="25">
        <f>E41</f>
        <v>397.5</v>
      </c>
    </row>
    <row r="41" spans="1:5" x14ac:dyDescent="0.2">
      <c r="A41" s="9" t="s">
        <v>27</v>
      </c>
      <c r="B41" s="10" t="s">
        <v>233</v>
      </c>
      <c r="C41" s="71" t="s">
        <v>64</v>
      </c>
      <c r="D41" s="71" t="s">
        <v>60</v>
      </c>
      <c r="E41" s="25">
        <v>397.5</v>
      </c>
    </row>
    <row r="42" spans="1:5" ht="15" customHeight="1" x14ac:dyDescent="0.2">
      <c r="A42" s="38" t="s">
        <v>207</v>
      </c>
      <c r="B42" s="22" t="s">
        <v>208</v>
      </c>
      <c r="C42" s="22"/>
      <c r="D42" s="22"/>
      <c r="E42" s="37">
        <f>E43+E46</f>
        <v>399</v>
      </c>
    </row>
    <row r="43" spans="1:5" ht="38.25" x14ac:dyDescent="0.2">
      <c r="A43" s="23" t="s">
        <v>39</v>
      </c>
      <c r="B43" s="8" t="s">
        <v>76</v>
      </c>
      <c r="C43" s="24"/>
      <c r="D43" s="24"/>
      <c r="E43" s="26">
        <f>E44</f>
        <v>299</v>
      </c>
    </row>
    <row r="44" spans="1:5" ht="38.25" x14ac:dyDescent="0.2">
      <c r="A44" s="9" t="s">
        <v>44</v>
      </c>
      <c r="B44" s="10" t="s">
        <v>76</v>
      </c>
      <c r="C44" s="5" t="s">
        <v>45</v>
      </c>
      <c r="D44" s="5"/>
      <c r="E44" s="25">
        <f>E45</f>
        <v>299</v>
      </c>
    </row>
    <row r="45" spans="1:5" x14ac:dyDescent="0.2">
      <c r="A45" s="9" t="s">
        <v>27</v>
      </c>
      <c r="B45" s="10" t="s">
        <v>76</v>
      </c>
      <c r="C45" s="5" t="s">
        <v>45</v>
      </c>
      <c r="D45" s="5" t="s">
        <v>60</v>
      </c>
      <c r="E45" s="25">
        <v>299</v>
      </c>
    </row>
    <row r="46" spans="1:5" x14ac:dyDescent="0.2">
      <c r="A46" s="23" t="s">
        <v>209</v>
      </c>
      <c r="B46" s="8" t="s">
        <v>210</v>
      </c>
      <c r="C46" s="24"/>
      <c r="D46" s="24"/>
      <c r="E46" s="26">
        <f>E47</f>
        <v>100</v>
      </c>
    </row>
    <row r="47" spans="1:5" ht="38.25" x14ac:dyDescent="0.2">
      <c r="A47" s="9" t="s">
        <v>44</v>
      </c>
      <c r="B47" s="10" t="s">
        <v>210</v>
      </c>
      <c r="C47" s="71" t="s">
        <v>45</v>
      </c>
      <c r="D47" s="71"/>
      <c r="E47" s="25">
        <f>E48</f>
        <v>100</v>
      </c>
    </row>
    <row r="48" spans="1:5" x14ac:dyDescent="0.2">
      <c r="A48" s="9" t="s">
        <v>27</v>
      </c>
      <c r="B48" s="10" t="s">
        <v>210</v>
      </c>
      <c r="C48" s="71" t="s">
        <v>45</v>
      </c>
      <c r="D48" s="71" t="s">
        <v>60</v>
      </c>
      <c r="E48" s="25">
        <v>100</v>
      </c>
    </row>
    <row r="49" spans="1:5" x14ac:dyDescent="0.2">
      <c r="A49" s="27" t="s">
        <v>77</v>
      </c>
      <c r="B49" s="28">
        <v>55</v>
      </c>
      <c r="C49" s="20"/>
      <c r="D49" s="20"/>
      <c r="E49" s="32">
        <f>E50+E54+E64</f>
        <v>7456.66</v>
      </c>
    </row>
    <row r="50" spans="1:5" ht="25.5" x14ac:dyDescent="0.2">
      <c r="A50" s="38" t="s">
        <v>83</v>
      </c>
      <c r="B50" s="22" t="s">
        <v>84</v>
      </c>
      <c r="C50" s="36"/>
      <c r="D50" s="36"/>
      <c r="E50" s="37">
        <f>E51</f>
        <v>0</v>
      </c>
    </row>
    <row r="51" spans="1:5" ht="27.75" customHeight="1" x14ac:dyDescent="0.2">
      <c r="A51" s="23" t="s">
        <v>36</v>
      </c>
      <c r="B51" s="8" t="s">
        <v>85</v>
      </c>
      <c r="C51" s="52"/>
      <c r="D51" s="52"/>
      <c r="E51" s="53">
        <f>E52</f>
        <v>0</v>
      </c>
    </row>
    <row r="52" spans="1:5" ht="38.25" x14ac:dyDescent="0.2">
      <c r="A52" s="9" t="s">
        <v>44</v>
      </c>
      <c r="B52" s="10" t="s">
        <v>85</v>
      </c>
      <c r="C52" s="44" t="s">
        <v>29</v>
      </c>
      <c r="D52" s="4"/>
      <c r="E52" s="51">
        <f>E53</f>
        <v>0</v>
      </c>
    </row>
    <row r="53" spans="1:5" x14ac:dyDescent="0.2">
      <c r="A53" s="9" t="s">
        <v>12</v>
      </c>
      <c r="B53" s="10" t="s">
        <v>85</v>
      </c>
      <c r="C53" s="44" t="s">
        <v>29</v>
      </c>
      <c r="D53" s="44" t="s">
        <v>65</v>
      </c>
      <c r="E53" s="51">
        <v>0</v>
      </c>
    </row>
    <row r="54" spans="1:5" ht="25.5" x14ac:dyDescent="0.2">
      <c r="A54" s="38" t="s">
        <v>66</v>
      </c>
      <c r="B54" s="39" t="s">
        <v>67</v>
      </c>
      <c r="C54" s="36"/>
      <c r="D54" s="36"/>
      <c r="E54" s="37">
        <f>E58+E61+E55</f>
        <v>1193.8800000000001</v>
      </c>
    </row>
    <row r="55" spans="1:5" ht="29.25" customHeight="1" x14ac:dyDescent="0.2">
      <c r="A55" s="2" t="s">
        <v>78</v>
      </c>
      <c r="B55" s="13" t="s">
        <v>79</v>
      </c>
      <c r="C55" s="52"/>
      <c r="D55" s="52"/>
      <c r="E55" s="53">
        <f>E56</f>
        <v>820</v>
      </c>
    </row>
    <row r="56" spans="1:5" ht="38.25" x14ac:dyDescent="0.2">
      <c r="A56" s="9" t="s">
        <v>215</v>
      </c>
      <c r="B56" s="14" t="s">
        <v>79</v>
      </c>
      <c r="C56" s="48" t="s">
        <v>214</v>
      </c>
      <c r="D56" s="52"/>
      <c r="E56" s="64">
        <f>E57</f>
        <v>820</v>
      </c>
    </row>
    <row r="57" spans="1:5" x14ac:dyDescent="0.2">
      <c r="A57" s="9" t="s">
        <v>12</v>
      </c>
      <c r="B57" s="14" t="s">
        <v>79</v>
      </c>
      <c r="C57" s="48" t="s">
        <v>214</v>
      </c>
      <c r="D57" s="48" t="s">
        <v>65</v>
      </c>
      <c r="E57" s="64">
        <v>820</v>
      </c>
    </row>
    <row r="58" spans="1:5" x14ac:dyDescent="0.2">
      <c r="A58" s="40" t="s">
        <v>80</v>
      </c>
      <c r="B58" s="13" t="s">
        <v>81</v>
      </c>
      <c r="C58" s="24"/>
      <c r="D58" s="24"/>
      <c r="E58" s="26">
        <f>E59</f>
        <v>329.12</v>
      </c>
    </row>
    <row r="59" spans="1:5" ht="38.25" x14ac:dyDescent="0.2">
      <c r="A59" s="9" t="s">
        <v>44</v>
      </c>
      <c r="B59" s="14" t="s">
        <v>81</v>
      </c>
      <c r="C59" s="5" t="s">
        <v>45</v>
      </c>
      <c r="D59" s="4"/>
      <c r="E59" s="25">
        <f>E60</f>
        <v>329.12</v>
      </c>
    </row>
    <row r="60" spans="1:5" x14ac:dyDescent="0.2">
      <c r="A60" s="9" t="s">
        <v>12</v>
      </c>
      <c r="B60" s="14" t="s">
        <v>81</v>
      </c>
      <c r="C60" s="5" t="s">
        <v>45</v>
      </c>
      <c r="D60" s="5" t="s">
        <v>65</v>
      </c>
      <c r="E60" s="25">
        <v>329.12</v>
      </c>
    </row>
    <row r="61" spans="1:5" x14ac:dyDescent="0.2">
      <c r="A61" s="41" t="s">
        <v>19</v>
      </c>
      <c r="B61" s="13" t="s">
        <v>82</v>
      </c>
      <c r="C61" s="24"/>
      <c r="D61" s="24"/>
      <c r="E61" s="26">
        <f>E62</f>
        <v>44.76</v>
      </c>
    </row>
    <row r="62" spans="1:5" ht="38.25" x14ac:dyDescent="0.2">
      <c r="A62" s="9" t="s">
        <v>44</v>
      </c>
      <c r="B62" s="14" t="s">
        <v>82</v>
      </c>
      <c r="C62" s="5" t="s">
        <v>45</v>
      </c>
      <c r="D62" s="4"/>
      <c r="E62" s="25">
        <f>E63</f>
        <v>44.76</v>
      </c>
    </row>
    <row r="63" spans="1:5" x14ac:dyDescent="0.2">
      <c r="A63" s="42" t="s">
        <v>68</v>
      </c>
      <c r="B63" s="14" t="s">
        <v>82</v>
      </c>
      <c r="C63" s="5" t="s">
        <v>45</v>
      </c>
      <c r="D63" s="5" t="s">
        <v>69</v>
      </c>
      <c r="E63" s="25">
        <v>44.76</v>
      </c>
    </row>
    <row r="64" spans="1:5" ht="27.75" customHeight="1" x14ac:dyDescent="0.2">
      <c r="A64" s="55" t="s">
        <v>86</v>
      </c>
      <c r="B64" s="39" t="s">
        <v>87</v>
      </c>
      <c r="C64" s="55"/>
      <c r="D64" s="36"/>
      <c r="E64" s="37">
        <f>E65+E68+E74+E77+E71</f>
        <v>6262.78</v>
      </c>
    </row>
    <row r="65" spans="1:5" x14ac:dyDescent="0.2">
      <c r="A65" s="56" t="s">
        <v>89</v>
      </c>
      <c r="B65" s="8" t="s">
        <v>88</v>
      </c>
      <c r="C65" s="24"/>
      <c r="D65" s="24"/>
      <c r="E65" s="53">
        <f>E66</f>
        <v>792.68</v>
      </c>
    </row>
    <row r="66" spans="1:5" ht="38.25" x14ac:dyDescent="0.2">
      <c r="A66" s="9" t="s">
        <v>44</v>
      </c>
      <c r="B66" s="10" t="s">
        <v>88</v>
      </c>
      <c r="C66" s="44" t="s">
        <v>45</v>
      </c>
      <c r="D66" s="4"/>
      <c r="E66" s="51">
        <f>E67</f>
        <v>792.68</v>
      </c>
    </row>
    <row r="67" spans="1:5" x14ac:dyDescent="0.2">
      <c r="A67" s="42" t="s">
        <v>91</v>
      </c>
      <c r="B67" s="10" t="s">
        <v>88</v>
      </c>
      <c r="C67" s="44" t="s">
        <v>45</v>
      </c>
      <c r="D67" s="44" t="s">
        <v>90</v>
      </c>
      <c r="E67" s="51">
        <v>792.68</v>
      </c>
    </row>
    <row r="68" spans="1:5" ht="28.5" customHeight="1" x14ac:dyDescent="0.2">
      <c r="A68" s="40" t="s">
        <v>92</v>
      </c>
      <c r="B68" s="8" t="s">
        <v>93</v>
      </c>
      <c r="C68" s="24"/>
      <c r="D68" s="24"/>
      <c r="E68" s="26">
        <f>E69</f>
        <v>228.22</v>
      </c>
    </row>
    <row r="69" spans="1:5" ht="38.25" x14ac:dyDescent="0.2">
      <c r="A69" s="9" t="s">
        <v>44</v>
      </c>
      <c r="B69" s="10" t="s">
        <v>93</v>
      </c>
      <c r="C69" s="44" t="s">
        <v>45</v>
      </c>
      <c r="D69" s="4"/>
      <c r="E69" s="25">
        <f>E70</f>
        <v>228.22</v>
      </c>
    </row>
    <row r="70" spans="1:5" x14ac:dyDescent="0.2">
      <c r="A70" s="42" t="s">
        <v>91</v>
      </c>
      <c r="B70" s="10" t="s">
        <v>93</v>
      </c>
      <c r="C70" s="44" t="s">
        <v>45</v>
      </c>
      <c r="D70" s="44" t="s">
        <v>90</v>
      </c>
      <c r="E70" s="25">
        <v>228.22</v>
      </c>
    </row>
    <row r="71" spans="1:5" ht="38.25" x14ac:dyDescent="0.2">
      <c r="A71" s="56" t="s">
        <v>228</v>
      </c>
      <c r="B71" s="8" t="s">
        <v>229</v>
      </c>
      <c r="C71" s="70"/>
      <c r="D71" s="70"/>
      <c r="E71" s="26">
        <f>E72</f>
        <v>191.25</v>
      </c>
    </row>
    <row r="72" spans="1:5" ht="38.25" x14ac:dyDescent="0.2">
      <c r="A72" s="9" t="s">
        <v>44</v>
      </c>
      <c r="B72" s="10" t="s">
        <v>229</v>
      </c>
      <c r="C72" s="71" t="s">
        <v>45</v>
      </c>
      <c r="D72" s="71"/>
      <c r="E72" s="25">
        <f>E73</f>
        <v>191.25</v>
      </c>
    </row>
    <row r="73" spans="1:5" x14ac:dyDescent="0.2">
      <c r="A73" s="42" t="s">
        <v>91</v>
      </c>
      <c r="B73" s="10" t="s">
        <v>229</v>
      </c>
      <c r="C73" s="71" t="s">
        <v>45</v>
      </c>
      <c r="D73" s="71"/>
      <c r="E73" s="25">
        <v>191.25</v>
      </c>
    </row>
    <row r="74" spans="1:5" ht="25.5" x14ac:dyDescent="0.2">
      <c r="A74" s="23" t="s">
        <v>37</v>
      </c>
      <c r="B74" s="8" t="s">
        <v>94</v>
      </c>
      <c r="C74" s="24"/>
      <c r="D74" s="24"/>
      <c r="E74" s="26">
        <f>E75</f>
        <v>4860</v>
      </c>
    </row>
    <row r="75" spans="1:5" ht="38.25" x14ac:dyDescent="0.2">
      <c r="A75" s="9" t="s">
        <v>44</v>
      </c>
      <c r="B75" s="10" t="s">
        <v>94</v>
      </c>
      <c r="C75" s="44" t="s">
        <v>45</v>
      </c>
      <c r="D75" s="4"/>
      <c r="E75" s="25">
        <f>E76</f>
        <v>4860</v>
      </c>
    </row>
    <row r="76" spans="1:5" x14ac:dyDescent="0.2">
      <c r="A76" s="42" t="s">
        <v>91</v>
      </c>
      <c r="B76" s="10" t="s">
        <v>94</v>
      </c>
      <c r="C76" s="44" t="s">
        <v>45</v>
      </c>
      <c r="D76" s="44" t="s">
        <v>90</v>
      </c>
      <c r="E76" s="25">
        <v>4860</v>
      </c>
    </row>
    <row r="77" spans="1:5" ht="51" x14ac:dyDescent="0.2">
      <c r="A77" s="23" t="s">
        <v>33</v>
      </c>
      <c r="B77" s="8" t="s">
        <v>95</v>
      </c>
      <c r="C77" s="57"/>
      <c r="D77" s="24"/>
      <c r="E77" s="26">
        <f>E78</f>
        <v>190.63</v>
      </c>
    </row>
    <row r="78" spans="1:5" ht="38.25" x14ac:dyDescent="0.2">
      <c r="A78" s="9" t="s">
        <v>44</v>
      </c>
      <c r="B78" s="10" t="s">
        <v>95</v>
      </c>
      <c r="C78" s="44" t="s">
        <v>45</v>
      </c>
      <c r="D78" s="4"/>
      <c r="E78" s="25">
        <f>E79+E80</f>
        <v>190.63</v>
      </c>
    </row>
    <row r="79" spans="1:5" x14ac:dyDescent="0.2">
      <c r="A79" s="42" t="s">
        <v>91</v>
      </c>
      <c r="B79" s="10" t="s">
        <v>95</v>
      </c>
      <c r="C79" s="44" t="s">
        <v>45</v>
      </c>
      <c r="D79" s="44" t="s">
        <v>90</v>
      </c>
      <c r="E79" s="25">
        <v>63.75</v>
      </c>
    </row>
    <row r="80" spans="1:5" x14ac:dyDescent="0.2">
      <c r="A80" s="9" t="s">
        <v>97</v>
      </c>
      <c r="B80" s="10" t="s">
        <v>95</v>
      </c>
      <c r="C80" s="44" t="s">
        <v>45</v>
      </c>
      <c r="D80" s="44" t="s">
        <v>96</v>
      </c>
      <c r="E80" s="25">
        <v>126.88</v>
      </c>
    </row>
    <row r="81" spans="1:5" x14ac:dyDescent="0.2">
      <c r="A81" s="27" t="s">
        <v>103</v>
      </c>
      <c r="B81" s="28">
        <v>56</v>
      </c>
      <c r="C81" s="20"/>
      <c r="D81" s="20"/>
      <c r="E81" s="32">
        <f>E82+E86</f>
        <v>380</v>
      </c>
    </row>
    <row r="82" spans="1:5" ht="25.5" x14ac:dyDescent="0.2">
      <c r="A82" s="38" t="s">
        <v>98</v>
      </c>
      <c r="B82" s="22" t="s">
        <v>99</v>
      </c>
      <c r="C82" s="36"/>
      <c r="D82" s="36"/>
      <c r="E82" s="37">
        <f>E83</f>
        <v>20</v>
      </c>
    </row>
    <row r="83" spans="1:5" ht="40.5" customHeight="1" x14ac:dyDescent="0.2">
      <c r="A83" s="58" t="s">
        <v>100</v>
      </c>
      <c r="B83" s="8" t="s">
        <v>101</v>
      </c>
      <c r="C83" s="24"/>
      <c r="D83" s="24"/>
      <c r="E83" s="26">
        <f>E84</f>
        <v>20</v>
      </c>
    </row>
    <row r="84" spans="1:5" ht="38.25" x14ac:dyDescent="0.2">
      <c r="A84" s="9" t="s">
        <v>44</v>
      </c>
      <c r="B84" s="10" t="s">
        <v>101</v>
      </c>
      <c r="C84" s="44" t="s">
        <v>45</v>
      </c>
      <c r="D84" s="4"/>
      <c r="E84" s="25">
        <f>E85</f>
        <v>20</v>
      </c>
    </row>
    <row r="85" spans="1:5" ht="25.5" x14ac:dyDescent="0.2">
      <c r="A85" s="3" t="s">
        <v>24</v>
      </c>
      <c r="B85" s="10" t="s">
        <v>101</v>
      </c>
      <c r="C85" s="44" t="s">
        <v>45</v>
      </c>
      <c r="D85" s="44" t="s">
        <v>102</v>
      </c>
      <c r="E85" s="25">
        <v>20</v>
      </c>
    </row>
    <row r="86" spans="1:5" ht="76.5" x14ac:dyDescent="0.2">
      <c r="A86" s="38" t="s">
        <v>104</v>
      </c>
      <c r="B86" s="22" t="s">
        <v>105</v>
      </c>
      <c r="C86" s="36"/>
      <c r="D86" s="36"/>
      <c r="E86" s="37">
        <f>E87+E90</f>
        <v>360</v>
      </c>
    </row>
    <row r="87" spans="1:5" ht="38.25" x14ac:dyDescent="0.2">
      <c r="A87" s="23" t="s">
        <v>32</v>
      </c>
      <c r="B87" s="8" t="s">
        <v>108</v>
      </c>
      <c r="C87" s="24"/>
      <c r="D87" s="24"/>
      <c r="E87" s="26">
        <f>E88</f>
        <v>270</v>
      </c>
    </row>
    <row r="88" spans="1:5" ht="38.25" x14ac:dyDescent="0.2">
      <c r="A88" s="9" t="s">
        <v>44</v>
      </c>
      <c r="B88" s="10" t="s">
        <v>108</v>
      </c>
      <c r="C88" s="44" t="s">
        <v>45</v>
      </c>
      <c r="D88" s="44"/>
      <c r="E88" s="25">
        <f>E89</f>
        <v>270</v>
      </c>
    </row>
    <row r="89" spans="1:5" x14ac:dyDescent="0.2">
      <c r="A89" s="42" t="s">
        <v>109</v>
      </c>
      <c r="B89" s="10" t="s">
        <v>108</v>
      </c>
      <c r="C89" s="44" t="s">
        <v>45</v>
      </c>
      <c r="D89" s="44" t="s">
        <v>110</v>
      </c>
      <c r="E89" s="25">
        <v>270</v>
      </c>
    </row>
    <row r="90" spans="1:5" ht="63.75" x14ac:dyDescent="0.2">
      <c r="A90" s="56" t="s">
        <v>125</v>
      </c>
      <c r="B90" s="8" t="s">
        <v>126</v>
      </c>
      <c r="C90" s="24"/>
      <c r="D90" s="24"/>
      <c r="E90" s="26">
        <f>E91</f>
        <v>90</v>
      </c>
    </row>
    <row r="91" spans="1:5" ht="38.25" x14ac:dyDescent="0.2">
      <c r="A91" s="9" t="s">
        <v>44</v>
      </c>
      <c r="B91" s="10" t="s">
        <v>126</v>
      </c>
      <c r="C91" s="44" t="s">
        <v>45</v>
      </c>
      <c r="D91" s="44"/>
      <c r="E91" s="25">
        <f>E92</f>
        <v>90</v>
      </c>
    </row>
    <row r="92" spans="1:5" ht="38.25" x14ac:dyDescent="0.2">
      <c r="A92" s="9" t="s">
        <v>106</v>
      </c>
      <c r="B92" s="10" t="s">
        <v>126</v>
      </c>
      <c r="C92" s="44" t="s">
        <v>45</v>
      </c>
      <c r="D92" s="44" t="s">
        <v>107</v>
      </c>
      <c r="E92" s="25">
        <v>90</v>
      </c>
    </row>
    <row r="93" spans="1:5" x14ac:dyDescent="0.2">
      <c r="A93" s="27" t="s">
        <v>115</v>
      </c>
      <c r="B93" s="28">
        <v>57</v>
      </c>
      <c r="C93" s="28"/>
      <c r="D93" s="19"/>
      <c r="E93" s="32">
        <f>E94+E101+E111</f>
        <v>20246.939999999999</v>
      </c>
    </row>
    <row r="94" spans="1:5" x14ac:dyDescent="0.2">
      <c r="A94" s="38" t="s">
        <v>116</v>
      </c>
      <c r="B94" s="22" t="s">
        <v>111</v>
      </c>
      <c r="C94" s="22"/>
      <c r="D94" s="22"/>
      <c r="E94" s="37">
        <f>E95+E98</f>
        <v>1436.96</v>
      </c>
    </row>
    <row r="95" spans="1:5" ht="25.5" x14ac:dyDescent="0.2">
      <c r="A95" s="7" t="s">
        <v>112</v>
      </c>
      <c r="B95" s="8" t="s">
        <v>113</v>
      </c>
      <c r="C95" s="45"/>
      <c r="D95" s="45"/>
      <c r="E95" s="26">
        <f>E96</f>
        <v>457.18</v>
      </c>
    </row>
    <row r="96" spans="1:5" ht="38.25" x14ac:dyDescent="0.2">
      <c r="A96" s="9" t="s">
        <v>44</v>
      </c>
      <c r="B96" s="10" t="s">
        <v>113</v>
      </c>
      <c r="C96" s="44" t="s">
        <v>45</v>
      </c>
      <c r="D96" s="44"/>
      <c r="E96" s="25">
        <f>E97</f>
        <v>457.18</v>
      </c>
    </row>
    <row r="97" spans="1:5" x14ac:dyDescent="0.2">
      <c r="A97" s="9" t="s">
        <v>10</v>
      </c>
      <c r="B97" s="10" t="s">
        <v>113</v>
      </c>
      <c r="C97" s="44" t="s">
        <v>45</v>
      </c>
      <c r="D97" s="44" t="s">
        <v>114</v>
      </c>
      <c r="E97" s="25">
        <v>457.18</v>
      </c>
    </row>
    <row r="98" spans="1:5" ht="38.25" x14ac:dyDescent="0.2">
      <c r="A98" s="3" t="s">
        <v>30</v>
      </c>
      <c r="B98" s="8" t="s">
        <v>131</v>
      </c>
      <c r="C98" s="48"/>
      <c r="D98" s="48"/>
      <c r="E98" s="26">
        <f>E99</f>
        <v>979.78</v>
      </c>
    </row>
    <row r="99" spans="1:5" ht="38.25" x14ac:dyDescent="0.2">
      <c r="A99" s="9" t="s">
        <v>44</v>
      </c>
      <c r="B99" s="10" t="s">
        <v>131</v>
      </c>
      <c r="C99" s="48" t="s">
        <v>45</v>
      </c>
      <c r="D99" s="48"/>
      <c r="E99" s="25">
        <f>E100</f>
        <v>979.78</v>
      </c>
    </row>
    <row r="100" spans="1:5" x14ac:dyDescent="0.2">
      <c r="A100" s="12" t="s">
        <v>8</v>
      </c>
      <c r="B100" s="10" t="s">
        <v>131</v>
      </c>
      <c r="C100" s="48" t="s">
        <v>45</v>
      </c>
      <c r="D100" s="48" t="s">
        <v>132</v>
      </c>
      <c r="E100" s="25">
        <f>896.78+83</f>
        <v>979.78</v>
      </c>
    </row>
    <row r="101" spans="1:5" x14ac:dyDescent="0.2">
      <c r="A101" s="38" t="s">
        <v>118</v>
      </c>
      <c r="B101" s="22" t="s">
        <v>117</v>
      </c>
      <c r="C101" s="36"/>
      <c r="D101" s="36"/>
      <c r="E101" s="37">
        <f>E102+E105+E108</f>
        <v>87.64</v>
      </c>
    </row>
    <row r="102" spans="1:5" ht="38.25" customHeight="1" x14ac:dyDescent="0.2">
      <c r="A102" s="54" t="s">
        <v>119</v>
      </c>
      <c r="B102" s="46" t="s">
        <v>120</v>
      </c>
      <c r="C102" s="24"/>
      <c r="D102" s="24"/>
      <c r="E102" s="26">
        <f>E103</f>
        <v>51</v>
      </c>
    </row>
    <row r="103" spans="1:5" ht="51" x14ac:dyDescent="0.2">
      <c r="A103" s="9" t="s">
        <v>149</v>
      </c>
      <c r="B103" s="43" t="s">
        <v>120</v>
      </c>
      <c r="C103" s="44" t="s">
        <v>169</v>
      </c>
      <c r="D103" s="44"/>
      <c r="E103" s="25">
        <f>E104</f>
        <v>51</v>
      </c>
    </row>
    <row r="104" spans="1:5" x14ac:dyDescent="0.2">
      <c r="A104" s="9" t="s">
        <v>121</v>
      </c>
      <c r="B104" s="43" t="s">
        <v>120</v>
      </c>
      <c r="C104" s="48" t="s">
        <v>169</v>
      </c>
      <c r="D104" s="44" t="s">
        <v>122</v>
      </c>
      <c r="E104" s="25">
        <v>51</v>
      </c>
    </row>
    <row r="105" spans="1:5" ht="38.25" x14ac:dyDescent="0.2">
      <c r="A105" s="23" t="s">
        <v>35</v>
      </c>
      <c r="B105" s="13" t="s">
        <v>123</v>
      </c>
      <c r="C105" s="46"/>
      <c r="D105" s="46"/>
      <c r="E105" s="26">
        <f>E106</f>
        <v>30</v>
      </c>
    </row>
    <row r="106" spans="1:5" ht="38.25" x14ac:dyDescent="0.2">
      <c r="A106" s="9" t="s">
        <v>44</v>
      </c>
      <c r="B106" s="14" t="s">
        <v>123</v>
      </c>
      <c r="C106" s="48" t="s">
        <v>45</v>
      </c>
      <c r="D106" s="43"/>
      <c r="E106" s="25">
        <f>E107</f>
        <v>30</v>
      </c>
    </row>
    <row r="107" spans="1:5" x14ac:dyDescent="0.2">
      <c r="A107" s="12" t="s">
        <v>11</v>
      </c>
      <c r="B107" s="14" t="s">
        <v>123</v>
      </c>
      <c r="C107" s="48" t="s">
        <v>45</v>
      </c>
      <c r="D107" s="43" t="s">
        <v>124</v>
      </c>
      <c r="E107" s="25">
        <v>30</v>
      </c>
    </row>
    <row r="108" spans="1:5" ht="38.25" x14ac:dyDescent="0.2">
      <c r="A108" s="54" t="s">
        <v>119</v>
      </c>
      <c r="B108" s="73" t="s">
        <v>220</v>
      </c>
      <c r="C108" s="24"/>
      <c r="D108" s="24"/>
      <c r="E108" s="26">
        <f>E109</f>
        <v>6.64</v>
      </c>
    </row>
    <row r="109" spans="1:5" ht="51" x14ac:dyDescent="0.2">
      <c r="A109" s="9" t="s">
        <v>149</v>
      </c>
      <c r="B109" s="72" t="s">
        <v>220</v>
      </c>
      <c r="C109" s="71" t="s">
        <v>169</v>
      </c>
      <c r="D109" s="71"/>
      <c r="E109" s="25">
        <f>E110</f>
        <v>6.64</v>
      </c>
    </row>
    <row r="110" spans="1:5" x14ac:dyDescent="0.2">
      <c r="A110" s="9" t="s">
        <v>121</v>
      </c>
      <c r="B110" s="72" t="s">
        <v>220</v>
      </c>
      <c r="C110" s="71" t="s">
        <v>169</v>
      </c>
      <c r="D110" s="71" t="s">
        <v>122</v>
      </c>
      <c r="E110" s="25">
        <v>6.64</v>
      </c>
    </row>
    <row r="111" spans="1:5" x14ac:dyDescent="0.2">
      <c r="A111" s="38" t="s">
        <v>128</v>
      </c>
      <c r="B111" s="22" t="s">
        <v>127</v>
      </c>
      <c r="C111" s="36"/>
      <c r="D111" s="36"/>
      <c r="E111" s="37">
        <f>E112+E115+E118+E121+E124</f>
        <v>18722.34</v>
      </c>
    </row>
    <row r="112" spans="1:5" ht="38.25" customHeight="1" x14ac:dyDescent="0.2">
      <c r="A112" s="60" t="s">
        <v>129</v>
      </c>
      <c r="B112" s="50" t="s">
        <v>130</v>
      </c>
      <c r="C112" s="59"/>
      <c r="D112" s="59"/>
      <c r="E112" s="61">
        <f>E113</f>
        <v>653.96</v>
      </c>
    </row>
    <row r="113" spans="1:5" ht="38.25" x14ac:dyDescent="0.2">
      <c r="A113" s="9" t="s">
        <v>44</v>
      </c>
      <c r="B113" s="47" t="s">
        <v>130</v>
      </c>
      <c r="C113" s="48" t="s">
        <v>45</v>
      </c>
      <c r="D113" s="4"/>
      <c r="E113" s="25">
        <f>E114</f>
        <v>653.96</v>
      </c>
    </row>
    <row r="114" spans="1:5" x14ac:dyDescent="0.2">
      <c r="A114" s="9" t="s">
        <v>97</v>
      </c>
      <c r="B114" s="47" t="s">
        <v>130</v>
      </c>
      <c r="C114" s="48" t="s">
        <v>45</v>
      </c>
      <c r="D114" s="48" t="s">
        <v>96</v>
      </c>
      <c r="E114" s="25">
        <v>653.96</v>
      </c>
    </row>
    <row r="115" spans="1:5" ht="38.25" x14ac:dyDescent="0.2">
      <c r="A115" s="11" t="s">
        <v>225</v>
      </c>
      <c r="B115" s="73" t="s">
        <v>221</v>
      </c>
      <c r="C115" s="70"/>
      <c r="D115" s="70"/>
      <c r="E115" s="26">
        <f>E116</f>
        <v>300</v>
      </c>
    </row>
    <row r="116" spans="1:5" ht="38.25" x14ac:dyDescent="0.2">
      <c r="A116" s="9" t="s">
        <v>44</v>
      </c>
      <c r="B116" s="72" t="s">
        <v>221</v>
      </c>
      <c r="C116" s="71" t="s">
        <v>45</v>
      </c>
      <c r="D116" s="71"/>
      <c r="E116" s="25">
        <f>E117</f>
        <v>300</v>
      </c>
    </row>
    <row r="117" spans="1:5" x14ac:dyDescent="0.2">
      <c r="A117" s="9" t="s">
        <v>97</v>
      </c>
      <c r="B117" s="72" t="s">
        <v>221</v>
      </c>
      <c r="C117" s="71" t="s">
        <v>45</v>
      </c>
      <c r="D117" s="71" t="s">
        <v>96</v>
      </c>
      <c r="E117" s="25">
        <v>300</v>
      </c>
    </row>
    <row r="118" spans="1:5" ht="25.5" x14ac:dyDescent="0.2">
      <c r="A118" s="11" t="s">
        <v>226</v>
      </c>
      <c r="B118" s="73" t="s">
        <v>222</v>
      </c>
      <c r="C118" s="70"/>
      <c r="D118" s="70"/>
      <c r="E118" s="26">
        <f>E119</f>
        <v>4185.2299999999996</v>
      </c>
    </row>
    <row r="119" spans="1:5" ht="38.25" x14ac:dyDescent="0.2">
      <c r="A119" s="9" t="s">
        <v>44</v>
      </c>
      <c r="B119" s="72" t="s">
        <v>222</v>
      </c>
      <c r="C119" s="71" t="s">
        <v>45</v>
      </c>
      <c r="D119" s="71"/>
      <c r="E119" s="25">
        <f>E120</f>
        <v>4185.2299999999996</v>
      </c>
    </row>
    <row r="120" spans="1:5" x14ac:dyDescent="0.2">
      <c r="A120" s="9" t="s">
        <v>97</v>
      </c>
      <c r="B120" s="72" t="s">
        <v>222</v>
      </c>
      <c r="C120" s="71" t="s">
        <v>45</v>
      </c>
      <c r="D120" s="71" t="s">
        <v>96</v>
      </c>
      <c r="E120" s="25">
        <f>945.23+3240</f>
        <v>4185.2299999999996</v>
      </c>
    </row>
    <row r="121" spans="1:5" ht="38.25" x14ac:dyDescent="0.2">
      <c r="A121" s="11" t="s">
        <v>228</v>
      </c>
      <c r="B121" s="73" t="s">
        <v>223</v>
      </c>
      <c r="C121" s="70"/>
      <c r="D121" s="70"/>
      <c r="E121" s="26">
        <f>E122</f>
        <v>380.65</v>
      </c>
    </row>
    <row r="122" spans="1:5" ht="38.25" x14ac:dyDescent="0.2">
      <c r="A122" s="9" t="s">
        <v>44</v>
      </c>
      <c r="B122" s="72" t="s">
        <v>223</v>
      </c>
      <c r="C122" s="71" t="s">
        <v>45</v>
      </c>
      <c r="D122" s="71"/>
      <c r="E122" s="25">
        <f>E123</f>
        <v>380.65</v>
      </c>
    </row>
    <row r="123" spans="1:5" x14ac:dyDescent="0.2">
      <c r="A123" s="9" t="s">
        <v>97</v>
      </c>
      <c r="B123" s="72" t="s">
        <v>223</v>
      </c>
      <c r="C123" s="71" t="s">
        <v>45</v>
      </c>
      <c r="D123" s="71" t="s">
        <v>96</v>
      </c>
      <c r="E123" s="25">
        <v>380.65</v>
      </c>
    </row>
    <row r="124" spans="1:5" ht="63.75" x14ac:dyDescent="0.2">
      <c r="A124" s="11" t="s">
        <v>227</v>
      </c>
      <c r="B124" s="73" t="s">
        <v>224</v>
      </c>
      <c r="C124" s="70"/>
      <c r="D124" s="70"/>
      <c r="E124" s="26">
        <f>E125</f>
        <v>13202.5</v>
      </c>
    </row>
    <row r="125" spans="1:5" ht="38.25" x14ac:dyDescent="0.2">
      <c r="A125" s="9" t="s">
        <v>44</v>
      </c>
      <c r="B125" s="72" t="s">
        <v>224</v>
      </c>
      <c r="C125" s="71" t="s">
        <v>45</v>
      </c>
      <c r="D125" s="71"/>
      <c r="E125" s="25">
        <f>E126</f>
        <v>13202.5</v>
      </c>
    </row>
    <row r="126" spans="1:5" x14ac:dyDescent="0.2">
      <c r="A126" s="9" t="s">
        <v>97</v>
      </c>
      <c r="B126" s="72" t="s">
        <v>224</v>
      </c>
      <c r="C126" s="71" t="s">
        <v>45</v>
      </c>
      <c r="D126" s="71" t="s">
        <v>96</v>
      </c>
      <c r="E126" s="25">
        <f>12172.17+1030.33</f>
        <v>13202.5</v>
      </c>
    </row>
    <row r="127" spans="1:5" ht="51" x14ac:dyDescent="0.2">
      <c r="A127" s="27" t="s">
        <v>133</v>
      </c>
      <c r="B127" s="28">
        <v>58</v>
      </c>
      <c r="C127" s="20"/>
      <c r="D127" s="20"/>
      <c r="E127" s="32">
        <f>E128+E132</f>
        <v>6554.77</v>
      </c>
    </row>
    <row r="128" spans="1:5" ht="25.5" x14ac:dyDescent="0.2">
      <c r="A128" s="38" t="s">
        <v>137</v>
      </c>
      <c r="B128" s="22" t="s">
        <v>134</v>
      </c>
      <c r="C128" s="36"/>
      <c r="D128" s="36"/>
      <c r="E128" s="37">
        <f>E129</f>
        <v>1407.43</v>
      </c>
    </row>
    <row r="129" spans="1:5" ht="38.25" x14ac:dyDescent="0.2">
      <c r="A129" s="23" t="s">
        <v>136</v>
      </c>
      <c r="B129" s="8" t="s">
        <v>135</v>
      </c>
      <c r="C129" s="4"/>
      <c r="D129" s="4"/>
      <c r="E129" s="26">
        <f>E130</f>
        <v>1407.43</v>
      </c>
    </row>
    <row r="130" spans="1:5" ht="38.25" x14ac:dyDescent="0.2">
      <c r="A130" s="9" t="s">
        <v>44</v>
      </c>
      <c r="B130" s="10" t="s">
        <v>135</v>
      </c>
      <c r="C130" s="48" t="s">
        <v>45</v>
      </c>
      <c r="D130" s="4"/>
      <c r="E130" s="25">
        <f>E131</f>
        <v>1407.43</v>
      </c>
    </row>
    <row r="131" spans="1:5" x14ac:dyDescent="0.2">
      <c r="A131" s="42" t="s">
        <v>91</v>
      </c>
      <c r="B131" s="10" t="s">
        <v>135</v>
      </c>
      <c r="C131" s="48" t="s">
        <v>45</v>
      </c>
      <c r="D131" s="48" t="s">
        <v>90</v>
      </c>
      <c r="E131" s="25">
        <f>1212+195.43</f>
        <v>1407.43</v>
      </c>
    </row>
    <row r="132" spans="1:5" ht="25.5" x14ac:dyDescent="0.2">
      <c r="A132" s="38" t="s">
        <v>138</v>
      </c>
      <c r="B132" s="22" t="s">
        <v>139</v>
      </c>
      <c r="C132" s="22"/>
      <c r="D132" s="22"/>
      <c r="E132" s="37">
        <f>E133</f>
        <v>5147.34</v>
      </c>
    </row>
    <row r="133" spans="1:5" ht="25.5" x14ac:dyDescent="0.2">
      <c r="A133" s="11" t="s">
        <v>140</v>
      </c>
      <c r="B133" s="62" t="s">
        <v>141</v>
      </c>
      <c r="C133" s="49"/>
      <c r="D133" s="49"/>
      <c r="E133" s="26">
        <f>E134+E136+E138</f>
        <v>5147.34</v>
      </c>
    </row>
    <row r="134" spans="1:5" ht="25.5" x14ac:dyDescent="0.2">
      <c r="A134" s="9" t="s">
        <v>63</v>
      </c>
      <c r="B134" s="63" t="s">
        <v>141</v>
      </c>
      <c r="C134" s="48" t="s">
        <v>64</v>
      </c>
      <c r="D134" s="48"/>
      <c r="E134" s="25">
        <f>E135</f>
        <v>2402.6</v>
      </c>
    </row>
    <row r="135" spans="1:5" ht="25.5" x14ac:dyDescent="0.2">
      <c r="A135" s="9" t="s">
        <v>13</v>
      </c>
      <c r="B135" s="63" t="s">
        <v>141</v>
      </c>
      <c r="C135" s="48" t="s">
        <v>64</v>
      </c>
      <c r="D135" s="48" t="s">
        <v>142</v>
      </c>
      <c r="E135" s="74">
        <v>2402.6</v>
      </c>
    </row>
    <row r="136" spans="1:5" ht="38.25" x14ac:dyDescent="0.2">
      <c r="A136" s="9" t="s">
        <v>44</v>
      </c>
      <c r="B136" s="63" t="s">
        <v>141</v>
      </c>
      <c r="C136" s="48" t="s">
        <v>45</v>
      </c>
      <c r="D136" s="48"/>
      <c r="E136" s="25">
        <f>E137</f>
        <v>1944.74</v>
      </c>
    </row>
    <row r="137" spans="1:5" ht="25.5" x14ac:dyDescent="0.2">
      <c r="A137" s="9" t="s">
        <v>13</v>
      </c>
      <c r="B137" s="63" t="s">
        <v>141</v>
      </c>
      <c r="C137" s="48" t="s">
        <v>45</v>
      </c>
      <c r="D137" s="48" t="s">
        <v>142</v>
      </c>
      <c r="E137" s="25">
        <v>1944.74</v>
      </c>
    </row>
    <row r="138" spans="1:5" ht="38.25" x14ac:dyDescent="0.2">
      <c r="A138" s="9" t="s">
        <v>44</v>
      </c>
      <c r="B138" s="63" t="s">
        <v>141</v>
      </c>
      <c r="C138" s="71" t="s">
        <v>45</v>
      </c>
      <c r="D138" s="71"/>
      <c r="E138" s="25">
        <f>E139</f>
        <v>800</v>
      </c>
    </row>
    <row r="139" spans="1:5" x14ac:dyDescent="0.2">
      <c r="A139" s="9" t="s">
        <v>97</v>
      </c>
      <c r="B139" s="63" t="s">
        <v>141</v>
      </c>
      <c r="C139" s="71" t="s">
        <v>45</v>
      </c>
      <c r="D139" s="71" t="s">
        <v>96</v>
      </c>
      <c r="E139" s="25">
        <v>800</v>
      </c>
    </row>
    <row r="140" spans="1:5" x14ac:dyDescent="0.2">
      <c r="A140" s="27" t="s">
        <v>143</v>
      </c>
      <c r="B140" s="28">
        <v>59</v>
      </c>
      <c r="C140" s="20"/>
      <c r="D140" s="20"/>
      <c r="E140" s="32">
        <f>E141</f>
        <v>413.13</v>
      </c>
    </row>
    <row r="141" spans="1:5" x14ac:dyDescent="0.2">
      <c r="A141" s="38" t="s">
        <v>145</v>
      </c>
      <c r="B141" s="22" t="s">
        <v>144</v>
      </c>
      <c r="C141" s="36"/>
      <c r="D141" s="36"/>
      <c r="E141" s="37">
        <f>E142+E148+E145</f>
        <v>413.13</v>
      </c>
    </row>
    <row r="142" spans="1:5" x14ac:dyDescent="0.2">
      <c r="A142" s="7" t="s">
        <v>15</v>
      </c>
      <c r="B142" s="8" t="s">
        <v>146</v>
      </c>
      <c r="C142" s="49"/>
      <c r="D142" s="49"/>
      <c r="E142" s="26">
        <f>E143</f>
        <v>282.49</v>
      </c>
    </row>
    <row r="143" spans="1:5" ht="63.75" x14ac:dyDescent="0.2">
      <c r="A143" s="9" t="s">
        <v>213</v>
      </c>
      <c r="B143" s="10" t="s">
        <v>146</v>
      </c>
      <c r="C143" s="48" t="s">
        <v>169</v>
      </c>
      <c r="D143" s="48"/>
      <c r="E143" s="25">
        <f>E144</f>
        <v>282.49</v>
      </c>
    </row>
    <row r="144" spans="1:5" x14ac:dyDescent="0.2">
      <c r="A144" s="9" t="s">
        <v>14</v>
      </c>
      <c r="B144" s="10" t="s">
        <v>146</v>
      </c>
      <c r="C144" s="48" t="s">
        <v>169</v>
      </c>
      <c r="D144" s="48" t="s">
        <v>147</v>
      </c>
      <c r="E144" s="25">
        <v>282.49</v>
      </c>
    </row>
    <row r="145" spans="1:5" ht="51" x14ac:dyDescent="0.2">
      <c r="A145" s="23" t="s">
        <v>218</v>
      </c>
      <c r="B145" s="8" t="s">
        <v>219</v>
      </c>
      <c r="C145" s="4"/>
      <c r="D145" s="4"/>
      <c r="E145" s="26">
        <f>E146</f>
        <v>60.64</v>
      </c>
    </row>
    <row r="146" spans="1:5" ht="63.75" x14ac:dyDescent="0.2">
      <c r="A146" s="9" t="s">
        <v>213</v>
      </c>
      <c r="B146" s="10" t="s">
        <v>219</v>
      </c>
      <c r="C146" s="71" t="s">
        <v>169</v>
      </c>
      <c r="D146" s="71"/>
      <c r="E146" s="25">
        <f>E147</f>
        <v>60.64</v>
      </c>
    </row>
    <row r="147" spans="1:5" x14ac:dyDescent="0.2">
      <c r="A147" s="9" t="s">
        <v>14</v>
      </c>
      <c r="B147" s="10" t="s">
        <v>219</v>
      </c>
      <c r="C147" s="71" t="s">
        <v>169</v>
      </c>
      <c r="D147" s="71" t="s">
        <v>147</v>
      </c>
      <c r="E147" s="25">
        <v>60.64</v>
      </c>
    </row>
    <row r="148" spans="1:5" ht="25.5" x14ac:dyDescent="0.2">
      <c r="A148" s="23" t="s">
        <v>38</v>
      </c>
      <c r="B148" s="8" t="s">
        <v>151</v>
      </c>
      <c r="C148" s="4"/>
      <c r="D148" s="4"/>
      <c r="E148" s="26">
        <f>E149</f>
        <v>70</v>
      </c>
    </row>
    <row r="149" spans="1:5" ht="38.25" x14ac:dyDescent="0.2">
      <c r="A149" s="9" t="s">
        <v>44</v>
      </c>
      <c r="B149" s="10" t="s">
        <v>151</v>
      </c>
      <c r="C149" s="48" t="s">
        <v>45</v>
      </c>
      <c r="D149" s="48"/>
      <c r="E149" s="25">
        <f>E150</f>
        <v>70</v>
      </c>
    </row>
    <row r="150" spans="1:5" x14ac:dyDescent="0.2">
      <c r="A150" s="9" t="s">
        <v>14</v>
      </c>
      <c r="B150" s="10" t="s">
        <v>151</v>
      </c>
      <c r="C150" s="48" t="s">
        <v>45</v>
      </c>
      <c r="D150" s="48" t="s">
        <v>147</v>
      </c>
      <c r="E150" s="25">
        <v>70</v>
      </c>
    </row>
    <row r="151" spans="1:5" x14ac:dyDescent="0.2">
      <c r="A151" s="27" t="s">
        <v>152</v>
      </c>
      <c r="B151" s="28">
        <v>61</v>
      </c>
      <c r="C151" s="20"/>
      <c r="D151" s="20"/>
      <c r="E151" s="32">
        <f>E152+E159</f>
        <v>12077.94</v>
      </c>
    </row>
    <row r="152" spans="1:5" ht="25.5" x14ac:dyDescent="0.2">
      <c r="A152" s="35" t="s">
        <v>153</v>
      </c>
      <c r="B152" s="22" t="s">
        <v>154</v>
      </c>
      <c r="C152" s="36"/>
      <c r="D152" s="36"/>
      <c r="E152" s="37">
        <f>E153+E156</f>
        <v>8352.58</v>
      </c>
    </row>
    <row r="153" spans="1:5" ht="25.5" x14ac:dyDescent="0.2">
      <c r="A153" s="11" t="s">
        <v>155</v>
      </c>
      <c r="B153" s="8" t="s">
        <v>156</v>
      </c>
      <c r="C153" s="49"/>
      <c r="D153" s="4"/>
      <c r="E153" s="26">
        <f>E154</f>
        <v>7057.09</v>
      </c>
    </row>
    <row r="154" spans="1:5" ht="38.25" x14ac:dyDescent="0.2">
      <c r="A154" s="9" t="s">
        <v>157</v>
      </c>
      <c r="B154" s="10" t="s">
        <v>156</v>
      </c>
      <c r="C154" s="48" t="s">
        <v>158</v>
      </c>
      <c r="D154" s="4"/>
      <c r="E154" s="25">
        <f>E155</f>
        <v>7057.09</v>
      </c>
    </row>
    <row r="155" spans="1:5" ht="51" x14ac:dyDescent="0.2">
      <c r="A155" s="9" t="s">
        <v>159</v>
      </c>
      <c r="B155" s="10" t="s">
        <v>156</v>
      </c>
      <c r="C155" s="48" t="s">
        <v>158</v>
      </c>
      <c r="D155" s="48" t="s">
        <v>160</v>
      </c>
      <c r="E155" s="25">
        <v>7057.09</v>
      </c>
    </row>
    <row r="156" spans="1:5" ht="38.25" x14ac:dyDescent="0.2">
      <c r="A156" s="11" t="s">
        <v>4</v>
      </c>
      <c r="B156" s="8" t="s">
        <v>161</v>
      </c>
      <c r="C156" s="49"/>
      <c r="D156" s="49"/>
      <c r="E156" s="26">
        <f>E157</f>
        <v>1295.49</v>
      </c>
    </row>
    <row r="157" spans="1:5" ht="38.25" x14ac:dyDescent="0.2">
      <c r="A157" s="9" t="s">
        <v>157</v>
      </c>
      <c r="B157" s="10" t="s">
        <v>161</v>
      </c>
      <c r="C157" s="48" t="s">
        <v>158</v>
      </c>
      <c r="D157" s="48"/>
      <c r="E157" s="25">
        <f>E158</f>
        <v>1295.49</v>
      </c>
    </row>
    <row r="158" spans="1:5" ht="51" x14ac:dyDescent="0.2">
      <c r="A158" s="9" t="s">
        <v>162</v>
      </c>
      <c r="B158" s="10" t="s">
        <v>161</v>
      </c>
      <c r="C158" s="48" t="s">
        <v>158</v>
      </c>
      <c r="D158" s="48" t="s">
        <v>160</v>
      </c>
      <c r="E158" s="25">
        <v>1295.49</v>
      </c>
    </row>
    <row r="159" spans="1:5" x14ac:dyDescent="0.2">
      <c r="A159" s="35" t="s">
        <v>171</v>
      </c>
      <c r="B159" s="39" t="s">
        <v>172</v>
      </c>
      <c r="C159" s="22"/>
      <c r="D159" s="22"/>
      <c r="E159" s="37">
        <f>E160+E167+E170</f>
        <v>3725.36</v>
      </c>
    </row>
    <row r="160" spans="1:5" ht="25.5" x14ac:dyDescent="0.2">
      <c r="A160" s="11" t="s">
        <v>163</v>
      </c>
      <c r="B160" s="8" t="s">
        <v>164</v>
      </c>
      <c r="C160" s="49"/>
      <c r="D160" s="49"/>
      <c r="E160" s="26">
        <f>E161+E163+E165</f>
        <v>3699.01</v>
      </c>
    </row>
    <row r="161" spans="1:5" ht="38.25" x14ac:dyDescent="0.2">
      <c r="A161" s="9" t="s">
        <v>157</v>
      </c>
      <c r="B161" s="10" t="s">
        <v>164</v>
      </c>
      <c r="C161" s="48" t="s">
        <v>158</v>
      </c>
      <c r="D161" s="48"/>
      <c r="E161" s="25">
        <f>E162</f>
        <v>1120.96</v>
      </c>
    </row>
    <row r="162" spans="1:5" ht="51" x14ac:dyDescent="0.2">
      <c r="A162" s="9" t="s">
        <v>162</v>
      </c>
      <c r="B162" s="10" t="s">
        <v>164</v>
      </c>
      <c r="C162" s="48" t="s">
        <v>158</v>
      </c>
      <c r="D162" s="48" t="s">
        <v>160</v>
      </c>
      <c r="E162" s="25">
        <v>1120.96</v>
      </c>
    </row>
    <row r="163" spans="1:5" ht="25.5" x14ac:dyDescent="0.2">
      <c r="A163" s="12" t="s">
        <v>166</v>
      </c>
      <c r="B163" s="10" t="s">
        <v>164</v>
      </c>
      <c r="C163" s="48" t="s">
        <v>165</v>
      </c>
      <c r="D163" s="48"/>
      <c r="E163" s="25">
        <f>E164</f>
        <v>172.93</v>
      </c>
    </row>
    <row r="164" spans="1:5" ht="51" x14ac:dyDescent="0.2">
      <c r="A164" s="9" t="s">
        <v>162</v>
      </c>
      <c r="B164" s="10" t="s">
        <v>164</v>
      </c>
      <c r="C164" s="48" t="s">
        <v>165</v>
      </c>
      <c r="D164" s="48" t="s">
        <v>160</v>
      </c>
      <c r="E164" s="25">
        <v>172.93</v>
      </c>
    </row>
    <row r="165" spans="1:5" ht="38.25" x14ac:dyDescent="0.2">
      <c r="A165" s="9" t="s">
        <v>44</v>
      </c>
      <c r="B165" s="10" t="s">
        <v>164</v>
      </c>
      <c r="C165" s="48" t="s">
        <v>45</v>
      </c>
      <c r="D165" s="4"/>
      <c r="E165" s="25">
        <f>E166</f>
        <v>2405.1200000000003</v>
      </c>
    </row>
    <row r="166" spans="1:5" ht="51" x14ac:dyDescent="0.2">
      <c r="A166" s="9" t="s">
        <v>162</v>
      </c>
      <c r="B166" s="10" t="s">
        <v>164</v>
      </c>
      <c r="C166" s="48" t="s">
        <v>45</v>
      </c>
      <c r="D166" s="48" t="s">
        <v>160</v>
      </c>
      <c r="E166" s="25">
        <f>2292.55+112.57</f>
        <v>2405.1200000000003</v>
      </c>
    </row>
    <row r="167" spans="1:5" ht="25.5" x14ac:dyDescent="0.2">
      <c r="A167" s="11" t="s">
        <v>3</v>
      </c>
      <c r="B167" s="8" t="s">
        <v>167</v>
      </c>
      <c r="C167" s="49"/>
      <c r="D167" s="49"/>
      <c r="E167" s="26">
        <f>E168</f>
        <v>25.35</v>
      </c>
    </row>
    <row r="168" spans="1:5" ht="63.75" x14ac:dyDescent="0.2">
      <c r="A168" s="9" t="s">
        <v>213</v>
      </c>
      <c r="B168" s="10" t="s">
        <v>167</v>
      </c>
      <c r="C168" s="48" t="s">
        <v>169</v>
      </c>
      <c r="D168" s="48"/>
      <c r="E168" s="25">
        <f>E169</f>
        <v>25.35</v>
      </c>
    </row>
    <row r="169" spans="1:5" ht="51" x14ac:dyDescent="0.2">
      <c r="A169" s="9" t="s">
        <v>162</v>
      </c>
      <c r="B169" s="10" t="s">
        <v>167</v>
      </c>
      <c r="C169" s="48" t="s">
        <v>169</v>
      </c>
      <c r="D169" s="48" t="s">
        <v>170</v>
      </c>
      <c r="E169" s="25">
        <f>15.35+10</f>
        <v>25.35</v>
      </c>
    </row>
    <row r="170" spans="1:5" ht="72" x14ac:dyDescent="0.2">
      <c r="A170" s="75" t="s">
        <v>212</v>
      </c>
      <c r="B170" s="76" t="s">
        <v>211</v>
      </c>
      <c r="C170" s="77"/>
      <c r="D170" s="77"/>
      <c r="E170" s="78">
        <f>E171</f>
        <v>1</v>
      </c>
    </row>
    <row r="171" spans="1:5" ht="38.25" x14ac:dyDescent="0.2">
      <c r="A171" s="9" t="s">
        <v>44</v>
      </c>
      <c r="B171" s="10" t="s">
        <v>211</v>
      </c>
      <c r="C171" s="71" t="s">
        <v>45</v>
      </c>
      <c r="D171" s="71"/>
      <c r="E171" s="25">
        <f>E172</f>
        <v>1</v>
      </c>
    </row>
    <row r="172" spans="1:5" ht="51" x14ac:dyDescent="0.2">
      <c r="A172" s="9" t="s">
        <v>162</v>
      </c>
      <c r="B172" s="10" t="s">
        <v>211</v>
      </c>
      <c r="C172" s="71" t="s">
        <v>45</v>
      </c>
      <c r="D172" s="71" t="s">
        <v>160</v>
      </c>
      <c r="E172" s="25">
        <v>1</v>
      </c>
    </row>
    <row r="173" spans="1:5" x14ac:dyDescent="0.2">
      <c r="A173" s="27" t="s">
        <v>7</v>
      </c>
      <c r="B173" s="65">
        <v>62</v>
      </c>
      <c r="C173" s="20"/>
      <c r="D173" s="20"/>
      <c r="E173" s="32">
        <f>E174</f>
        <v>5887.07</v>
      </c>
    </row>
    <row r="174" spans="1:5" x14ac:dyDescent="0.2">
      <c r="A174" s="38" t="s">
        <v>173</v>
      </c>
      <c r="B174" s="22" t="s">
        <v>174</v>
      </c>
      <c r="C174" s="36"/>
      <c r="D174" s="36"/>
      <c r="E174" s="37">
        <f>E178+E181+E184+E187+E190+E193+E196+E199+E202+E205+E208+E211+E214+E220+E223+E175+E217</f>
        <v>5887.07</v>
      </c>
    </row>
    <row r="175" spans="1:5" x14ac:dyDescent="0.2">
      <c r="A175" s="41" t="s">
        <v>217</v>
      </c>
      <c r="B175" s="8" t="s">
        <v>216</v>
      </c>
      <c r="C175" s="24"/>
      <c r="D175" s="24"/>
      <c r="E175" s="26">
        <f>E176</f>
        <v>56.5</v>
      </c>
    </row>
    <row r="176" spans="1:5" x14ac:dyDescent="0.2">
      <c r="A176" s="9" t="s">
        <v>176</v>
      </c>
      <c r="B176" s="10" t="s">
        <v>216</v>
      </c>
      <c r="C176" s="71" t="s">
        <v>41</v>
      </c>
      <c r="D176" s="71"/>
      <c r="E176" s="25">
        <f>E177</f>
        <v>56.5</v>
      </c>
    </row>
    <row r="177" spans="1:5" ht="51" x14ac:dyDescent="0.2">
      <c r="A177" s="9" t="s">
        <v>159</v>
      </c>
      <c r="B177" s="10" t="s">
        <v>216</v>
      </c>
      <c r="C177" s="71" t="s">
        <v>41</v>
      </c>
      <c r="D177" s="71" t="s">
        <v>160</v>
      </c>
      <c r="E177" s="25">
        <v>56.5</v>
      </c>
    </row>
    <row r="178" spans="1:5" ht="27.75" customHeight="1" x14ac:dyDescent="0.2">
      <c r="A178" s="41" t="s">
        <v>25</v>
      </c>
      <c r="B178" s="8" t="s">
        <v>175</v>
      </c>
      <c r="C178" s="24"/>
      <c r="D178" s="24"/>
      <c r="E178" s="26">
        <f>E179</f>
        <v>57.3</v>
      </c>
    </row>
    <row r="179" spans="1:5" x14ac:dyDescent="0.2">
      <c r="A179" s="9" t="s">
        <v>176</v>
      </c>
      <c r="B179" s="10" t="s">
        <v>175</v>
      </c>
      <c r="C179" s="48" t="s">
        <v>41</v>
      </c>
      <c r="D179" s="48"/>
      <c r="E179" s="25">
        <f>E180</f>
        <v>57.3</v>
      </c>
    </row>
    <row r="180" spans="1:5" ht="51" x14ac:dyDescent="0.2">
      <c r="A180" s="9" t="s">
        <v>159</v>
      </c>
      <c r="B180" s="10" t="s">
        <v>175</v>
      </c>
      <c r="C180" s="48" t="s">
        <v>41</v>
      </c>
      <c r="D180" s="48" t="s">
        <v>160</v>
      </c>
      <c r="E180" s="25">
        <v>57.3</v>
      </c>
    </row>
    <row r="181" spans="1:5" ht="39.75" customHeight="1" x14ac:dyDescent="0.2">
      <c r="A181" s="41" t="s">
        <v>177</v>
      </c>
      <c r="B181" s="8" t="s">
        <v>178</v>
      </c>
      <c r="C181" s="24"/>
      <c r="D181" s="24"/>
      <c r="E181" s="26">
        <f>E182</f>
        <v>32.5</v>
      </c>
    </row>
    <row r="182" spans="1:5" x14ac:dyDescent="0.2">
      <c r="A182" s="9" t="s">
        <v>176</v>
      </c>
      <c r="B182" s="10" t="s">
        <v>178</v>
      </c>
      <c r="C182" s="48" t="s">
        <v>41</v>
      </c>
      <c r="D182" s="48"/>
      <c r="E182" s="25">
        <f>E183</f>
        <v>32.5</v>
      </c>
    </row>
    <row r="183" spans="1:5" ht="51" x14ac:dyDescent="0.2">
      <c r="A183" s="9" t="s">
        <v>159</v>
      </c>
      <c r="B183" s="10" t="s">
        <v>178</v>
      </c>
      <c r="C183" s="48" t="s">
        <v>41</v>
      </c>
      <c r="D183" s="48" t="s">
        <v>160</v>
      </c>
      <c r="E183" s="25">
        <v>32.5</v>
      </c>
    </row>
    <row r="184" spans="1:5" ht="24.75" customHeight="1" x14ac:dyDescent="0.2">
      <c r="A184" s="41" t="s">
        <v>179</v>
      </c>
      <c r="B184" s="8" t="s">
        <v>180</v>
      </c>
      <c r="C184" s="4"/>
      <c r="D184" s="4"/>
      <c r="E184" s="26">
        <f>E185</f>
        <v>24</v>
      </c>
    </row>
    <row r="185" spans="1:5" x14ac:dyDescent="0.2">
      <c r="A185" s="9" t="s">
        <v>176</v>
      </c>
      <c r="B185" s="10" t="s">
        <v>180</v>
      </c>
      <c r="C185" s="48" t="s">
        <v>41</v>
      </c>
      <c r="D185" s="48"/>
      <c r="E185" s="25">
        <f>E186</f>
        <v>24</v>
      </c>
    </row>
    <row r="186" spans="1:5" ht="51" x14ac:dyDescent="0.2">
      <c r="A186" s="9" t="s">
        <v>159</v>
      </c>
      <c r="B186" s="10" t="s">
        <v>180</v>
      </c>
      <c r="C186" s="48" t="s">
        <v>41</v>
      </c>
      <c r="D186" s="48" t="s">
        <v>160</v>
      </c>
      <c r="E186" s="25">
        <v>24</v>
      </c>
    </row>
    <row r="187" spans="1:5" ht="64.5" customHeight="1" x14ac:dyDescent="0.2">
      <c r="A187" s="41" t="s">
        <v>181</v>
      </c>
      <c r="B187" s="8" t="s">
        <v>182</v>
      </c>
      <c r="C187" s="4"/>
      <c r="D187" s="4"/>
      <c r="E187" s="26">
        <f>E188</f>
        <v>64.599999999999994</v>
      </c>
    </row>
    <row r="188" spans="1:5" x14ac:dyDescent="0.2">
      <c r="A188" s="9" t="s">
        <v>176</v>
      </c>
      <c r="B188" s="10" t="s">
        <v>182</v>
      </c>
      <c r="C188" s="48" t="s">
        <v>41</v>
      </c>
      <c r="D188" s="48"/>
      <c r="E188" s="25">
        <f>E189</f>
        <v>64.599999999999994</v>
      </c>
    </row>
    <row r="189" spans="1:5" ht="51" x14ac:dyDescent="0.2">
      <c r="A189" s="9" t="s">
        <v>159</v>
      </c>
      <c r="B189" s="10" t="s">
        <v>182</v>
      </c>
      <c r="C189" s="48" t="s">
        <v>41</v>
      </c>
      <c r="D189" s="48" t="s">
        <v>160</v>
      </c>
      <c r="E189" s="25">
        <v>64.599999999999994</v>
      </c>
    </row>
    <row r="190" spans="1:5" ht="32.25" customHeight="1" x14ac:dyDescent="0.2">
      <c r="A190" s="40" t="s">
        <v>26</v>
      </c>
      <c r="B190" s="8" t="s">
        <v>183</v>
      </c>
      <c r="C190" s="4"/>
      <c r="D190" s="4"/>
      <c r="E190" s="26">
        <f>E191</f>
        <v>85</v>
      </c>
    </row>
    <row r="191" spans="1:5" x14ac:dyDescent="0.2">
      <c r="A191" s="9" t="s">
        <v>176</v>
      </c>
      <c r="B191" s="10" t="s">
        <v>183</v>
      </c>
      <c r="C191" s="48" t="s">
        <v>41</v>
      </c>
      <c r="D191" s="48"/>
      <c r="E191" s="25">
        <f>E192</f>
        <v>85</v>
      </c>
    </row>
    <row r="192" spans="1:5" ht="51" x14ac:dyDescent="0.2">
      <c r="A192" s="9" t="s">
        <v>159</v>
      </c>
      <c r="B192" s="10" t="s">
        <v>183</v>
      </c>
      <c r="C192" s="48" t="s">
        <v>41</v>
      </c>
      <c r="D192" s="48" t="s">
        <v>160</v>
      </c>
      <c r="E192" s="25">
        <v>85</v>
      </c>
    </row>
    <row r="193" spans="1:5" x14ac:dyDescent="0.2">
      <c r="A193" s="41" t="s">
        <v>184</v>
      </c>
      <c r="B193" s="8" t="s">
        <v>185</v>
      </c>
      <c r="C193" s="24"/>
      <c r="D193" s="24"/>
      <c r="E193" s="26">
        <f>E194</f>
        <v>48</v>
      </c>
    </row>
    <row r="194" spans="1:5" x14ac:dyDescent="0.2">
      <c r="A194" s="9" t="s">
        <v>176</v>
      </c>
      <c r="B194" s="10" t="s">
        <v>185</v>
      </c>
      <c r="C194" s="48" t="s">
        <v>41</v>
      </c>
      <c r="D194" s="48"/>
      <c r="E194" s="25">
        <f>E195</f>
        <v>48</v>
      </c>
    </row>
    <row r="195" spans="1:5" ht="51" x14ac:dyDescent="0.2">
      <c r="A195" s="9" t="s">
        <v>159</v>
      </c>
      <c r="B195" s="10" t="s">
        <v>185</v>
      </c>
      <c r="C195" s="48" t="s">
        <v>41</v>
      </c>
      <c r="D195" s="48" t="s">
        <v>160</v>
      </c>
      <c r="E195" s="25">
        <v>48</v>
      </c>
    </row>
    <row r="196" spans="1:5" x14ac:dyDescent="0.2">
      <c r="A196" s="7" t="s">
        <v>6</v>
      </c>
      <c r="B196" s="8" t="s">
        <v>186</v>
      </c>
      <c r="C196" s="49"/>
      <c r="D196" s="49"/>
      <c r="E196" s="26">
        <f>E197</f>
        <v>100</v>
      </c>
    </row>
    <row r="197" spans="1:5" x14ac:dyDescent="0.2">
      <c r="A197" s="9" t="s">
        <v>187</v>
      </c>
      <c r="B197" s="10" t="s">
        <v>186</v>
      </c>
      <c r="C197" s="48" t="s">
        <v>28</v>
      </c>
      <c r="D197" s="48"/>
      <c r="E197" s="25">
        <f>E198</f>
        <v>100</v>
      </c>
    </row>
    <row r="198" spans="1:5" x14ac:dyDescent="0.2">
      <c r="A198" s="9" t="s">
        <v>5</v>
      </c>
      <c r="B198" s="10" t="s">
        <v>186</v>
      </c>
      <c r="C198" s="48" t="s">
        <v>28</v>
      </c>
      <c r="D198" s="48" t="s">
        <v>188</v>
      </c>
      <c r="E198" s="25">
        <v>100</v>
      </c>
    </row>
    <row r="199" spans="1:5" ht="25.5" x14ac:dyDescent="0.2">
      <c r="A199" s="7" t="s">
        <v>20</v>
      </c>
      <c r="B199" s="8" t="s">
        <v>189</v>
      </c>
      <c r="C199" s="49"/>
      <c r="D199" s="49"/>
      <c r="E199" s="26">
        <f>E200</f>
        <v>177.2</v>
      </c>
    </row>
    <row r="200" spans="1:5" ht="38.25" x14ac:dyDescent="0.2">
      <c r="A200" s="9" t="s">
        <v>44</v>
      </c>
      <c r="B200" s="10" t="s">
        <v>189</v>
      </c>
      <c r="C200" s="48" t="s">
        <v>45</v>
      </c>
      <c r="D200" s="48"/>
      <c r="E200" s="25">
        <f>E201</f>
        <v>177.2</v>
      </c>
    </row>
    <row r="201" spans="1:5" x14ac:dyDescent="0.2">
      <c r="A201" s="12" t="s">
        <v>8</v>
      </c>
      <c r="B201" s="10" t="s">
        <v>189</v>
      </c>
      <c r="C201" s="48" t="s">
        <v>45</v>
      </c>
      <c r="D201" s="48" t="s">
        <v>132</v>
      </c>
      <c r="E201" s="25">
        <v>177.2</v>
      </c>
    </row>
    <row r="202" spans="1:5" ht="25.5" x14ac:dyDescent="0.2">
      <c r="A202" s="7" t="s">
        <v>190</v>
      </c>
      <c r="B202" s="8" t="s">
        <v>191</v>
      </c>
      <c r="C202" s="49"/>
      <c r="D202" s="49"/>
      <c r="E202" s="26">
        <f>E203</f>
        <v>70</v>
      </c>
    </row>
    <row r="203" spans="1:5" ht="38.25" x14ac:dyDescent="0.2">
      <c r="A203" s="9" t="s">
        <v>44</v>
      </c>
      <c r="B203" s="10" t="s">
        <v>191</v>
      </c>
      <c r="C203" s="48" t="s">
        <v>45</v>
      </c>
      <c r="D203" s="48"/>
      <c r="E203" s="25">
        <f>E204</f>
        <v>70</v>
      </c>
    </row>
    <row r="204" spans="1:5" x14ac:dyDescent="0.2">
      <c r="A204" s="12" t="s">
        <v>8</v>
      </c>
      <c r="B204" s="10" t="s">
        <v>191</v>
      </c>
      <c r="C204" s="48" t="s">
        <v>45</v>
      </c>
      <c r="D204" s="48" t="s">
        <v>132</v>
      </c>
      <c r="E204" s="25">
        <v>70</v>
      </c>
    </row>
    <row r="205" spans="1:5" x14ac:dyDescent="0.2">
      <c r="A205" s="41" t="s">
        <v>192</v>
      </c>
      <c r="B205" s="8" t="s">
        <v>193</v>
      </c>
      <c r="C205" s="4"/>
      <c r="D205" s="4"/>
      <c r="E205" s="26">
        <f>E206</f>
        <v>60</v>
      </c>
    </row>
    <row r="206" spans="1:5" ht="38.25" x14ac:dyDescent="0.2">
      <c r="A206" s="9" t="s">
        <v>44</v>
      </c>
      <c r="B206" s="10" t="s">
        <v>193</v>
      </c>
      <c r="C206" s="48" t="s">
        <v>45</v>
      </c>
      <c r="D206" s="48"/>
      <c r="E206" s="25">
        <f>E207</f>
        <v>60</v>
      </c>
    </row>
    <row r="207" spans="1:5" x14ac:dyDescent="0.2">
      <c r="A207" s="42" t="s">
        <v>91</v>
      </c>
      <c r="B207" s="10" t="s">
        <v>193</v>
      </c>
      <c r="C207" s="48" t="s">
        <v>45</v>
      </c>
      <c r="D207" s="48" t="s">
        <v>90</v>
      </c>
      <c r="E207" s="25">
        <v>60</v>
      </c>
    </row>
    <row r="208" spans="1:5" ht="25.5" x14ac:dyDescent="0.2">
      <c r="A208" s="7" t="s">
        <v>21</v>
      </c>
      <c r="B208" s="13" t="s">
        <v>194</v>
      </c>
      <c r="C208" s="49"/>
      <c r="D208" s="49"/>
      <c r="E208" s="26">
        <f>E209</f>
        <v>612.62</v>
      </c>
    </row>
    <row r="209" spans="1:5" ht="38.25" x14ac:dyDescent="0.2">
      <c r="A209" s="9" t="s">
        <v>44</v>
      </c>
      <c r="B209" s="14" t="s">
        <v>194</v>
      </c>
      <c r="C209" s="48" t="s">
        <v>45</v>
      </c>
      <c r="D209" s="48"/>
      <c r="E209" s="25">
        <f>E210</f>
        <v>612.62</v>
      </c>
    </row>
    <row r="210" spans="1:5" x14ac:dyDescent="0.2">
      <c r="A210" s="12" t="s">
        <v>195</v>
      </c>
      <c r="B210" s="14" t="s">
        <v>194</v>
      </c>
      <c r="C210" s="48" t="s">
        <v>45</v>
      </c>
      <c r="D210" s="48" t="s">
        <v>196</v>
      </c>
      <c r="E210" s="25">
        <v>612.62</v>
      </c>
    </row>
    <row r="211" spans="1:5" ht="63.75" customHeight="1" x14ac:dyDescent="0.2">
      <c r="A211" s="58" t="s">
        <v>197</v>
      </c>
      <c r="B211" s="8" t="s">
        <v>198</v>
      </c>
      <c r="C211" s="4"/>
      <c r="D211" s="4"/>
      <c r="E211" s="26">
        <f>E212</f>
        <v>2392</v>
      </c>
    </row>
    <row r="212" spans="1:5" ht="38.25" x14ac:dyDescent="0.2">
      <c r="A212" s="9" t="s">
        <v>44</v>
      </c>
      <c r="B212" s="10" t="s">
        <v>198</v>
      </c>
      <c r="C212" s="48" t="s">
        <v>45</v>
      </c>
      <c r="D212" s="48"/>
      <c r="E212" s="25">
        <f>E213</f>
        <v>2392</v>
      </c>
    </row>
    <row r="213" spans="1:5" x14ac:dyDescent="0.2">
      <c r="A213" s="12" t="s">
        <v>8</v>
      </c>
      <c r="B213" s="10" t="s">
        <v>198</v>
      </c>
      <c r="C213" s="48" t="s">
        <v>45</v>
      </c>
      <c r="D213" s="48" t="s">
        <v>132</v>
      </c>
      <c r="E213" s="25">
        <v>2392</v>
      </c>
    </row>
    <row r="214" spans="1:5" ht="54.75" customHeight="1" x14ac:dyDescent="0.2">
      <c r="A214" s="58" t="s">
        <v>199</v>
      </c>
      <c r="B214" s="13" t="s">
        <v>200</v>
      </c>
      <c r="C214" s="4"/>
      <c r="D214" s="4"/>
      <c r="E214" s="26">
        <f>E215</f>
        <v>498.35</v>
      </c>
    </row>
    <row r="215" spans="1:5" ht="51" x14ac:dyDescent="0.2">
      <c r="A215" s="9" t="s">
        <v>168</v>
      </c>
      <c r="B215" s="14" t="s">
        <v>200</v>
      </c>
      <c r="C215" s="48" t="s">
        <v>158</v>
      </c>
      <c r="D215" s="48"/>
      <c r="E215" s="25">
        <f>E216</f>
        <v>498.35</v>
      </c>
    </row>
    <row r="216" spans="1:5" x14ac:dyDescent="0.2">
      <c r="A216" s="42" t="s">
        <v>18</v>
      </c>
      <c r="B216" s="14" t="s">
        <v>200</v>
      </c>
      <c r="C216" s="69" t="s">
        <v>158</v>
      </c>
      <c r="D216" s="48" t="s">
        <v>201</v>
      </c>
      <c r="E216" s="25">
        <v>498.35</v>
      </c>
    </row>
    <row r="217" spans="1:5" ht="38.25" x14ac:dyDescent="0.2">
      <c r="A217" s="56" t="s">
        <v>230</v>
      </c>
      <c r="B217" s="8" t="s">
        <v>231</v>
      </c>
      <c r="C217" s="70"/>
      <c r="D217" s="70"/>
      <c r="E217" s="26">
        <f>E218</f>
        <v>100</v>
      </c>
    </row>
    <row r="218" spans="1:5" ht="38.25" x14ac:dyDescent="0.2">
      <c r="A218" s="9" t="s">
        <v>44</v>
      </c>
      <c r="B218" s="10" t="s">
        <v>231</v>
      </c>
      <c r="C218" s="71" t="s">
        <v>45</v>
      </c>
      <c r="D218" s="71"/>
      <c r="E218" s="25">
        <f>E219</f>
        <v>100</v>
      </c>
    </row>
    <row r="219" spans="1:5" x14ac:dyDescent="0.2">
      <c r="A219" s="42" t="s">
        <v>91</v>
      </c>
      <c r="B219" s="10" t="s">
        <v>231</v>
      </c>
      <c r="C219" s="71" t="s">
        <v>45</v>
      </c>
      <c r="D219" s="71" t="s">
        <v>90</v>
      </c>
      <c r="E219" s="25">
        <v>100</v>
      </c>
    </row>
    <row r="220" spans="1:5" ht="25.5" x14ac:dyDescent="0.2">
      <c r="A220" s="23" t="s">
        <v>31</v>
      </c>
      <c r="B220" s="8" t="s">
        <v>202</v>
      </c>
      <c r="C220" s="4"/>
      <c r="D220" s="4"/>
      <c r="E220" s="26">
        <f>E221</f>
        <v>100.5</v>
      </c>
    </row>
    <row r="221" spans="1:5" ht="38.25" x14ac:dyDescent="0.2">
      <c r="A221" s="9" t="s">
        <v>44</v>
      </c>
      <c r="B221" s="10" t="s">
        <v>202</v>
      </c>
      <c r="C221" s="48" t="s">
        <v>45</v>
      </c>
      <c r="D221" s="48"/>
      <c r="E221" s="25">
        <f>E222</f>
        <v>100.5</v>
      </c>
    </row>
    <row r="222" spans="1:5" x14ac:dyDescent="0.2">
      <c r="A222" s="12" t="s">
        <v>8</v>
      </c>
      <c r="B222" s="10" t="s">
        <v>202</v>
      </c>
      <c r="C222" s="48" t="s">
        <v>45</v>
      </c>
      <c r="D222" s="48" t="s">
        <v>132</v>
      </c>
      <c r="E222" s="25">
        <f>100+0.5</f>
        <v>100.5</v>
      </c>
    </row>
    <row r="223" spans="1:5" ht="25.5" x14ac:dyDescent="0.2">
      <c r="A223" s="23" t="s">
        <v>34</v>
      </c>
      <c r="B223" s="8" t="s">
        <v>203</v>
      </c>
      <c r="C223" s="4"/>
      <c r="D223" s="4"/>
      <c r="E223" s="26">
        <f>E224</f>
        <v>1408.5</v>
      </c>
    </row>
    <row r="224" spans="1:5" ht="38.25" x14ac:dyDescent="0.2">
      <c r="A224" s="9" t="s">
        <v>44</v>
      </c>
      <c r="B224" s="10" t="s">
        <v>203</v>
      </c>
      <c r="C224" s="48" t="s">
        <v>45</v>
      </c>
      <c r="D224" s="48"/>
      <c r="E224" s="25">
        <f>E225</f>
        <v>1408.5</v>
      </c>
    </row>
    <row r="225" spans="1:5" x14ac:dyDescent="0.2">
      <c r="A225" s="12" t="s">
        <v>11</v>
      </c>
      <c r="B225" s="10" t="s">
        <v>203</v>
      </c>
      <c r="C225" s="48" t="s">
        <v>45</v>
      </c>
      <c r="D225" s="48" t="s">
        <v>124</v>
      </c>
      <c r="E225" s="25">
        <f>1800-391.5</f>
        <v>1408.5</v>
      </c>
    </row>
    <row r="226" spans="1:5" ht="15.75" x14ac:dyDescent="0.2">
      <c r="A226" s="66" t="s">
        <v>204</v>
      </c>
      <c r="B226" s="67"/>
      <c r="C226" s="67"/>
      <c r="D226" s="67"/>
      <c r="E226" s="68">
        <f>E173+E151+E140+E127+E93+E81+E49+E25+E14+E9</f>
        <v>60796.320000000014</v>
      </c>
    </row>
  </sheetData>
  <mergeCells count="10">
    <mergeCell ref="A7:A8"/>
    <mergeCell ref="B7:B8"/>
    <mergeCell ref="C7:C8"/>
    <mergeCell ref="D7:D8"/>
    <mergeCell ref="E7:E8"/>
    <mergeCell ref="C1:E1"/>
    <mergeCell ref="C2:E2"/>
    <mergeCell ref="C3:E3"/>
    <mergeCell ref="C4:E4"/>
    <mergeCell ref="A6:E6"/>
  </mergeCells>
  <phoneticPr fontId="3" type="noConversion"/>
  <pageMargins left="0.70866141732283472" right="0.11811023622047245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6.1 новое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Анастасия</cp:lastModifiedBy>
  <cp:lastPrinted>2014-11-10T07:29:57Z</cp:lastPrinted>
  <dcterms:created xsi:type="dcterms:W3CDTF">2007-10-30T20:38:49Z</dcterms:created>
  <dcterms:modified xsi:type="dcterms:W3CDTF">2014-12-23T08:58:33Z</dcterms:modified>
</cp:coreProperties>
</file>