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структура'!$D$9:$D$235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<sst xmlns="http://schemas.openxmlformats.org/spreadsheetml/2006/main" count="527" uniqueCount="224">
  <si>
    <t>Строительство, реконструкция, ремонт, содержание автомобильных дорог, дорожных сооружений местного значения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</si>
  <si>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</si>
  <si>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</si>
  <si>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</si>
  <si>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</t>
  </si>
  <si>
    <t>61.8</t>
  </si>
  <si>
    <t>Содержание органов местного самоуправления</t>
  </si>
  <si>
    <t>61.7</t>
  </si>
  <si>
    <t>61.7.1102</t>
  </si>
  <si>
    <t>61.7.1104</t>
  </si>
  <si>
    <t>61.8.1103</t>
  </si>
  <si>
    <t>61.7.7102</t>
  </si>
  <si>
    <t>Расходы на выплаты муниципальным служащим органов местного самоуправления</t>
  </si>
  <si>
    <t>62.9.1505</t>
  </si>
  <si>
    <t>62.9.1506</t>
  </si>
  <si>
    <t>62.9.1507</t>
  </si>
  <si>
    <t>Социальная политика в Сиверском городском поселении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</si>
  <si>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на 2014 год </t>
  </si>
  <si>
    <t>Развитие физической культуры и спорта в Сиверском городском поселении</t>
  </si>
  <si>
    <t>Развитие физической культуры и массового спорта в Сиверском городском поселении</t>
  </si>
  <si>
    <t>240</t>
  </si>
  <si>
    <t xml:space="preserve">Обеспечение деятельности подведомственных учреждений </t>
  </si>
  <si>
    <t>Физическая культура и спорт</t>
  </si>
  <si>
    <t>1101</t>
  </si>
  <si>
    <t>53.9.1290</t>
  </si>
  <si>
    <t>Развитие культуры и искусства в Сиверском городском поселении</t>
  </si>
  <si>
    <t>Развитие культуры вСиверском городском поселении</t>
  </si>
  <si>
    <t>55.1.9526</t>
  </si>
  <si>
    <t>Переселение граждан из аварийного жилого фонда</t>
  </si>
  <si>
    <t>62.9.9548</t>
  </si>
  <si>
    <t>62.9.1503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</si>
  <si>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</si>
  <si>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</si>
  <si>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</si>
  <si>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</si>
  <si>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</si>
  <si>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</si>
  <si>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</si>
  <si>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</si>
  <si>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расходы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</si>
  <si>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</si>
  <si>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</si>
  <si>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</si>
  <si>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</si>
  <si>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</si>
  <si>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Обеспечение деятельности подведомственных учреждений</t>
  </si>
  <si>
    <t>Органы внутренних дел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</si>
  <si>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</si>
  <si>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</si>
  <si>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</si>
  <si>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</si>
  <si>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Дорожное хозяйство (дорожные фонды)</t>
  </si>
  <si>
    <t>0409</t>
  </si>
  <si>
    <t>Бюджетные инвестиции в объекты капитального строительства собственности муниципальных образований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</si>
  <si>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</si>
  <si>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</si>
  <si>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</si>
  <si>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Другие вопросы в области национальной экономики</t>
  </si>
  <si>
    <t>0412</t>
  </si>
  <si>
    <t>Обеспечение мероприятий по содержанию, текущему и капитальному ремонту многоквартирных домов</t>
  </si>
  <si>
    <t>Мероприятия в области спорта, физической культуры и туризма</t>
  </si>
  <si>
    <t>53.9.1534</t>
  </si>
  <si>
    <t>Жилищное хозяйство</t>
  </si>
  <si>
    <t>0501</t>
  </si>
  <si>
    <t>Коммунальное хозяйство</t>
  </si>
  <si>
    <t>Молодежная политика и оздоровление детей</t>
  </si>
  <si>
    <t>0707</t>
  </si>
  <si>
    <t>Проведение мероприятий для детей и молодежи</t>
  </si>
  <si>
    <t>Культура</t>
  </si>
  <si>
    <t>0801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</si>
  <si>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</si>
  <si>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</si>
  <si>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</si>
  <si>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52.3.1528</t>
  </si>
  <si>
    <t>55.2</t>
  </si>
  <si>
    <t>Иные пенсии, социальные доплаты к пенсиям</t>
  </si>
  <si>
    <t>321</t>
  </si>
  <si>
    <t>Социальная поддержка отдельных категорий граждан</t>
  </si>
  <si>
    <t>Массовый спорт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</si>
  <si>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</si>
  <si>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</si>
  <si>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</si>
  <si>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</si>
  <si>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</si>
  <si>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</si>
  <si>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</si>
  <si>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540</t>
  </si>
  <si>
    <t>Диспансеризация муниципальных и немуниципальных служащих</t>
  </si>
  <si>
    <t>Премии и гранты</t>
  </si>
  <si>
    <t>350</t>
  </si>
  <si>
    <t>852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</si>
  <si>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</si>
  <si>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</si>
  <si>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</si>
  <si>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57.1.1515</t>
  </si>
  <si>
    <t>57.2.9504</t>
  </si>
  <si>
    <t>Бюджетные инвестиции в объекты капитального строительства собственности государственной (муниципальной) собственности</t>
  </si>
  <si>
    <t>55.1.1508</t>
  </si>
  <si>
    <t>59.2.1523</t>
  </si>
  <si>
    <t>58.1.9540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</si>
  <si>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</si>
  <si>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</si>
  <si>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52</t>
  </si>
  <si>
    <t>52.3</t>
  </si>
  <si>
    <t>53.9</t>
  </si>
  <si>
    <t>54.1</t>
  </si>
  <si>
    <t>54.2</t>
  </si>
  <si>
    <t>Обеспечение качественным жильем граждан на территории Гатчинского муниципального района</t>
  </si>
  <si>
    <t>Обеспечение жильем и поддержка граждан, нуждающихся в улучшении жилищных условий</t>
  </si>
  <si>
    <t>55.1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</si>
  <si>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</si>
  <si>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</si>
  <si>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56.1</t>
  </si>
  <si>
    <t>56.2</t>
  </si>
  <si>
    <t>57.1</t>
  </si>
  <si>
    <t>57.2</t>
  </si>
  <si>
    <t>57.3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</si>
  <si>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</si>
  <si>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</si>
  <si>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54.2.1546</t>
  </si>
  <si>
    <t>Прочие мероприятия в сфере культуры, кинематографии, средств массовой информации</t>
  </si>
  <si>
    <t>54.1.1250</t>
  </si>
  <si>
    <t>54.1.1260</t>
  </si>
  <si>
    <t>59.2</t>
  </si>
  <si>
    <t>Непрограммная часть</t>
  </si>
  <si>
    <t>Обеспечение деятельности органов управления</t>
  </si>
  <si>
    <t>Прочие непрограммные расходы</t>
  </si>
  <si>
    <t>62.9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</si>
  <si>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</si>
  <si>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</si>
  <si>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</si>
  <si>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</si>
  <si>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</si>
  <si>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244</t>
  </si>
  <si>
    <t>123</t>
  </si>
  <si>
    <t>55.2.1519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</si>
  <si>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</si>
  <si>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55.2.1520</t>
  </si>
  <si>
    <t>Содержание муниципального жилищного фонда, в том числе капитальный ремонт муниципального жилищного фонда</t>
  </si>
  <si>
    <t>55.2.1521</t>
  </si>
  <si>
    <t>Мероприятия в области жилищного хозяйства</t>
  </si>
  <si>
    <t>55.2.1522</t>
  </si>
  <si>
    <t>Мероприятия в области коммунального хозяйства</t>
  </si>
  <si>
    <t>Развитие инженерной и социальной инфраструктуры в районах массовой жилой застройки</t>
  </si>
  <si>
    <t>55.4.1538</t>
  </si>
  <si>
    <t>0503</t>
  </si>
  <si>
    <t>Уличное освещение</t>
  </si>
  <si>
    <t>Озеленение</t>
  </si>
  <si>
    <t>55.4.1540</t>
  </si>
  <si>
    <t>55.4.1542</t>
  </si>
  <si>
    <t>Прочия мероприятия по благоустройству городских округов и поселений</t>
  </si>
  <si>
    <t>БезопасностьСиверского городского поселения</t>
  </si>
  <si>
    <t>Профилактика правонарушений в Сиверском городском поселении</t>
  </si>
  <si>
    <t>56.2.1511</t>
  </si>
  <si>
    <t>0310</t>
  </si>
  <si>
    <t>Обеспечение пожарной безопасности</t>
  </si>
  <si>
    <t>Социально-экономическое развитие Сиверского городского поселения</t>
  </si>
  <si>
    <t>Информационное общество в Сиверском городском поселении</t>
  </si>
  <si>
    <t>Стимулирование экономической активности Сиверского городского поселения</t>
  </si>
  <si>
    <t>Развитие и поддержка предпринимательства в Сиверском городском поселении</t>
  </si>
  <si>
    <t>57.3.1539</t>
  </si>
  <si>
    <t>Развитие автомобильных дорог Сиверского городского поселения</t>
  </si>
  <si>
    <t>57.3.9559</t>
  </si>
  <si>
    <t>Энергосбережение и повышение энергетической эффективности на территории Сиверского городского поселения</t>
  </si>
  <si>
    <t>62.9.1302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</si>
  <si>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</si>
  <si>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</si>
  <si>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</si>
  <si>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</si>
  <si>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</si>
  <si>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</si>
  <si>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</si>
  <si>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</si>
  <si>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 xml:space="preserve">Иные межбюджетные трансферты </t>
  </si>
  <si>
    <t>Передача полномочий по организации централизованных коммунальных услуг</t>
  </si>
  <si>
    <t>62.9.1518</t>
  </si>
  <si>
    <t>Устойчивое общественное развитие в Сиверском городском поселении</t>
  </si>
  <si>
    <t>МолодежьСиверского городского поселения</t>
  </si>
  <si>
    <t>Сиверского городского поселения</t>
  </si>
  <si>
    <t>0502</t>
  </si>
  <si>
    <t xml:space="preserve">Развитие муниципальной службы в администрации Сиверского городского поселения и ее структурных подразделениях , обладающих правами юридического лица </t>
  </si>
  <si>
    <t>62.9.1543</t>
  </si>
  <si>
    <t>0107</t>
  </si>
  <si>
    <t>Проведение выборов в представительные органы муниципального образования</t>
  </si>
  <si>
    <t xml:space="preserve">Проведение выборов </t>
  </si>
  <si>
    <t>55.4.9558</t>
  </si>
  <si>
    <t>62.9.5118</t>
  </si>
  <si>
    <t>Осуществление первичного воинскоо учета на территориях, где отсутствуют военные комиссариаты</t>
  </si>
  <si>
    <t>0203</t>
  </si>
  <si>
    <t>Развитие части территорий городского (сельского)поселения)</t>
  </si>
  <si>
    <t>Благоустройство</t>
  </si>
  <si>
    <t>56.1.1548</t>
  </si>
  <si>
    <t>Оказание поддержки гражданам, пострадавшим в результате пожара муниципального жилого фонда</t>
  </si>
  <si>
    <t>55.1.7080</t>
  </si>
  <si>
    <t>412</t>
  </si>
  <si>
    <t>55.1.9603</t>
  </si>
  <si>
    <t>55.1.9503</t>
  </si>
  <si>
    <t>62.9.7202</t>
  </si>
  <si>
    <t>612</t>
  </si>
  <si>
    <t>59.2.9531</t>
  </si>
  <si>
    <t>54.2.9556</t>
  </si>
  <si>
    <t>54.2.9538</t>
  </si>
  <si>
    <t>Поддержка муниципальных образований по развитию общественной инфаструктуры муниципального значения</t>
  </si>
  <si>
    <t>57.3.7013</t>
  </si>
  <si>
    <t>57.3.7014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</si>
  <si>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</t>
  </si>
  <si>
    <t>Капитальный ремонт и ремонт автомобильных дорог общего пользования местного значения</t>
  </si>
  <si>
    <t>55.4.7088</t>
  </si>
  <si>
    <t>Реализация проектов местных инициатив граждан</t>
  </si>
  <si>
    <t>53.9.7041</t>
  </si>
  <si>
    <t>54.2.1508</t>
  </si>
  <si>
    <t>54.2.7035</t>
  </si>
  <si>
    <t>54.1.7036</t>
  </si>
  <si>
    <t>55.2.7212</t>
  </si>
  <si>
    <t>55.4</t>
  </si>
  <si>
    <t>Мероприятия в области землеустройству и землепользованию</t>
  </si>
  <si>
    <t>Передача полномочий по  муниципальному жилищному контролю</t>
  </si>
  <si>
    <t>62.9.1301</t>
  </si>
  <si>
    <t>55.2.1640</t>
  </si>
  <si>
    <t>243</t>
  </si>
  <si>
    <t>Исполнение бюджета 2014</t>
  </si>
  <si>
    <t>%Исполнения за 2014год</t>
  </si>
  <si>
    <t>Приложение   4</t>
  </si>
  <si>
    <t>№ 13 от 06.05.2015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</si>
</sst>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8" fillId="24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" fontId="8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22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2" fillId="22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24" borderId="10" xfId="0" applyFont="1" applyFill="1" applyBorder="1" applyAlignment="1">
      <alignment horizontal="justify" vertical="center" wrapText="1"/>
    </xf>
    <xf numFmtId="49" fontId="6" fillId="22" borderId="10" xfId="0" applyNumberFormat="1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horizontal="justify" vertical="center" wrapText="1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" fontId="8" fillId="5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5" fillId="24" borderId="0" xfId="0" applyNumberFormat="1" applyFont="1" applyFill="1" applyBorder="1" applyAlignment="1">
      <alignment vertical="center" wrapText="1"/>
    </xf>
    <xf numFmtId="166" fontId="8" fillId="0" borderId="10" xfId="0" applyNumberFormat="1" applyFont="1" applyBorder="1" applyAlignment="1">
      <alignment vertical="center"/>
    </xf>
    <xf numFmtId="166" fontId="6" fillId="0" borderId="10" xfId="0" applyNumberFormat="1" applyFont="1" applyBorder="1" applyAlignment="1">
      <alignment vertical="center"/>
    </xf>
    <xf numFmtId="166" fontId="8" fillId="0" borderId="10" xfId="0" applyNumberFormat="1" applyFont="1" applyFill="1" applyBorder="1" applyAlignment="1">
      <alignment vertical="center"/>
    </xf>
    <xf numFmtId="166" fontId="8" fillId="0" borderId="10" xfId="0" applyNumberFormat="1" applyFont="1" applyBorder="1" applyAlignment="1">
      <alignment vertical="center" wrapText="1"/>
    </xf>
    <xf numFmtId="167" fontId="8" fillId="0" borderId="0" xfId="0" applyNumberFormat="1" applyFont="1" applyBorder="1" applyAlignment="1">
      <alignment vertical="center"/>
    </xf>
    <xf numFmtId="167" fontId="6" fillId="22" borderId="10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 wrapText="1"/>
    </xf>
    <xf numFmtId="2" fontId="4" fillId="24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2" fontId="11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vertical="center" wrapText="1"/>
    </xf>
    <xf numFmtId="2" fontId="13" fillId="24" borderId="11" xfId="0" applyNumberFormat="1" applyFont="1" applyFill="1" applyBorder="1" applyAlignment="1">
      <alignment horizontal="center" vertical="center" wrapText="1"/>
    </xf>
    <xf numFmtId="2" fontId="13" fillId="24" borderId="12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55"/>
  <sheetViews>
    <sheetView showGridLines="0" tabSelected="1" zoomScale="120" zoomScaleNormal="120" zoomScalePageLayoutView="0" workbookViewId="0" topLeftCell="A1">
      <selection activeCell="C3" sqref="C3"/>
    </sheetView>
  </sheetViews>
  <sheetFormatPr defaultColWidth="9.140625" defaultRowHeight="12.75" customHeight="1" outlineLevelRow="3"/>
  <cols>
    <col min="1" max="1" width="63.421875" style="84" customWidth="1"/>
    <col min="2" max="2" width="8.28125" style="20" customWidth="1"/>
    <col min="3" max="3" width="7.57421875" style="20" customWidth="1"/>
    <col min="4" max="4" width="9.140625" style="20" customWidth="1"/>
    <col min="5" max="5" width="10.421875" style="20" customWidth="1"/>
    <col min="6" max="6" width="10.8515625" style="5" hidden="1" customWidth="1"/>
    <col min="7" max="7" width="13.28125" style="6" hidden="1" customWidth="1"/>
    <col min="8" max="8" width="10.7109375" style="6" customWidth="1"/>
    <col min="9" max="9" width="7.57421875" style="6" customWidth="1"/>
    <col min="10" max="10" width="13.28125" style="6" customWidth="1"/>
    <col min="11" max="11" width="11.28125" style="5" bestFit="1" customWidth="1"/>
    <col min="12" max="12" width="12.57421875" style="36" customWidth="1"/>
    <col min="13" max="16384" width="9.140625" style="20" customWidth="1"/>
  </cols>
  <sheetData>
    <row r="1" spans="1:5" ht="12.75" customHeight="1">
      <c r="A1" s="76"/>
      <c r="B1" s="19"/>
      <c r="C1" s="19"/>
      <c r="D1" s="99" t="s">
        <v>222</v>
      </c>
      <c r="E1" s="99"/>
    </row>
    <row r="2" spans="1:5" ht="12.75" customHeight="1">
      <c r="A2" s="77"/>
      <c r="B2" s="21"/>
      <c r="C2" s="27"/>
      <c r="D2" s="99" t="s">
        <v>80</v>
      </c>
      <c r="E2" s="99"/>
    </row>
    <row r="3" spans="1:5" ht="12.75" customHeight="1">
      <c r="A3" s="77"/>
      <c r="B3" s="21"/>
      <c r="C3" s="27"/>
      <c r="D3" s="99" t="s">
        <v>178</v>
      </c>
      <c r="E3" s="99"/>
    </row>
    <row r="4" spans="1:5" ht="12.75" customHeight="1">
      <c r="A4" s="78"/>
      <c r="B4" s="22"/>
      <c r="C4" s="22"/>
      <c r="D4" s="99" t="s">
        <v>223</v>
      </c>
      <c r="E4" s="99"/>
    </row>
    <row r="5" spans="1:10" ht="0" customHeight="1" hidden="1">
      <c r="A5" s="100"/>
      <c r="B5" s="100"/>
      <c r="C5" s="100"/>
      <c r="D5" s="100"/>
      <c r="E5" s="100"/>
      <c r="F5" s="100"/>
      <c r="G5" s="100"/>
      <c r="H5" s="89"/>
      <c r="I5" s="89"/>
      <c r="J5" s="89"/>
    </row>
    <row r="6" spans="1:10" ht="12.75" hidden="1">
      <c r="A6" s="100"/>
      <c r="B6" s="100"/>
      <c r="C6" s="100"/>
      <c r="D6" s="100"/>
      <c r="E6" s="100"/>
      <c r="F6" s="100"/>
      <c r="G6" s="100"/>
      <c r="H6" s="89"/>
      <c r="I6" s="89"/>
      <c r="J6" s="89"/>
    </row>
    <row r="7" spans="1:10" ht="69" customHeight="1">
      <c r="A7" s="101" t="s">
        <v>17</v>
      </c>
      <c r="B7" s="101"/>
      <c r="C7" s="101"/>
      <c r="D7" s="101"/>
      <c r="E7" s="101"/>
      <c r="F7" s="102"/>
      <c r="G7" s="102"/>
      <c r="H7" s="90"/>
      <c r="I7" s="90"/>
      <c r="J7" s="90"/>
    </row>
    <row r="8" spans="1:10" ht="12.75" hidden="1">
      <c r="A8" s="100"/>
      <c r="B8" s="100"/>
      <c r="C8" s="100"/>
      <c r="D8" s="100"/>
      <c r="E8" s="100"/>
      <c r="F8" s="100"/>
      <c r="G8" s="100"/>
      <c r="H8" s="89"/>
      <c r="I8" s="89"/>
      <c r="J8" s="89"/>
    </row>
    <row r="9" spans="1:9" ht="14.25" customHeight="1">
      <c r="A9" s="105" t="s">
        <v>81</v>
      </c>
      <c r="B9" s="106" t="s">
        <v>83</v>
      </c>
      <c r="C9" s="106" t="s">
        <v>84</v>
      </c>
      <c r="D9" s="106" t="s">
        <v>82</v>
      </c>
      <c r="E9" s="103" t="s">
        <v>85</v>
      </c>
      <c r="F9" s="29"/>
      <c r="G9" s="30"/>
      <c r="H9" s="97" t="s">
        <v>220</v>
      </c>
      <c r="I9" s="97" t="s">
        <v>221</v>
      </c>
    </row>
    <row r="10" spans="1:9" ht="24" customHeight="1">
      <c r="A10" s="105"/>
      <c r="B10" s="106"/>
      <c r="C10" s="106"/>
      <c r="D10" s="106"/>
      <c r="E10" s="104"/>
      <c r="F10" s="29"/>
      <c r="G10" s="30"/>
      <c r="H10" s="98"/>
      <c r="I10" s="98"/>
    </row>
    <row r="11" spans="1:9" ht="24" customHeight="1">
      <c r="A11" s="79" t="s">
        <v>124</v>
      </c>
      <c r="B11" s="11"/>
      <c r="C11" s="28"/>
      <c r="D11" s="28"/>
      <c r="E11" s="28"/>
      <c r="H11" s="94"/>
      <c r="I11" s="91"/>
    </row>
    <row r="12" spans="1:12" s="31" customFormat="1" ht="12.75">
      <c r="A12" s="80" t="s">
        <v>16</v>
      </c>
      <c r="B12" s="3" t="s">
        <v>102</v>
      </c>
      <c r="C12" s="3"/>
      <c r="D12" s="3"/>
      <c r="E12" s="49">
        <f>E13</f>
        <v>950</v>
      </c>
      <c r="F12" s="49">
        <f aca="true" t="shared" si="0" ref="F12:H13">F13</f>
        <v>0</v>
      </c>
      <c r="G12" s="49">
        <f t="shared" si="0"/>
        <v>950</v>
      </c>
      <c r="H12" s="49">
        <f t="shared" si="0"/>
        <v>885.1</v>
      </c>
      <c r="I12" s="91">
        <f aca="true" t="shared" si="1" ref="I12:I43">H12/E12*100</f>
        <v>93.16842105263157</v>
      </c>
      <c r="J12" s="30"/>
      <c r="K12" s="29"/>
      <c r="L12" s="38"/>
    </row>
    <row r="13" spans="1:9" ht="12.75" outlineLevel="1">
      <c r="A13" s="12" t="s">
        <v>77</v>
      </c>
      <c r="B13" s="24" t="s">
        <v>103</v>
      </c>
      <c r="C13" s="24"/>
      <c r="D13" s="24"/>
      <c r="E13" s="45">
        <f>E14</f>
        <v>950</v>
      </c>
      <c r="F13" s="45">
        <f t="shared" si="0"/>
        <v>0</v>
      </c>
      <c r="G13" s="45">
        <f t="shared" si="0"/>
        <v>950</v>
      </c>
      <c r="H13" s="45">
        <f t="shared" si="0"/>
        <v>885.1</v>
      </c>
      <c r="I13" s="91">
        <f t="shared" si="1"/>
        <v>93.16842105263157</v>
      </c>
    </row>
    <row r="14" spans="1:12" s="31" customFormat="1" ht="21" customHeight="1" outlineLevel="2">
      <c r="A14" s="44" t="s">
        <v>72</v>
      </c>
      <c r="B14" s="33" t="s">
        <v>73</v>
      </c>
      <c r="C14" s="1"/>
      <c r="D14" s="1"/>
      <c r="E14" s="47">
        <f>E15</f>
        <v>950</v>
      </c>
      <c r="F14" s="47">
        <f aca="true" t="shared" si="2" ref="F14:H15">F15</f>
        <v>0</v>
      </c>
      <c r="G14" s="47">
        <f t="shared" si="2"/>
        <v>950</v>
      </c>
      <c r="H14" s="47">
        <f t="shared" si="2"/>
        <v>885.1</v>
      </c>
      <c r="I14" s="91">
        <f t="shared" si="1"/>
        <v>93.16842105263157</v>
      </c>
      <c r="J14" s="30"/>
      <c r="K14" s="29"/>
      <c r="L14" s="38"/>
    </row>
    <row r="15" spans="1:9" ht="12.75" outlineLevel="2">
      <c r="A15" s="25" t="s">
        <v>75</v>
      </c>
      <c r="B15" s="26" t="s">
        <v>73</v>
      </c>
      <c r="C15" s="2" t="s">
        <v>76</v>
      </c>
      <c r="D15" s="2"/>
      <c r="E15" s="46">
        <f>E16</f>
        <v>950</v>
      </c>
      <c r="F15" s="46">
        <f t="shared" si="2"/>
        <v>0</v>
      </c>
      <c r="G15" s="46">
        <f t="shared" si="2"/>
        <v>950</v>
      </c>
      <c r="H15" s="46">
        <f t="shared" si="2"/>
        <v>885.1</v>
      </c>
      <c r="I15" s="91">
        <f t="shared" si="1"/>
        <v>93.16842105263157</v>
      </c>
    </row>
    <row r="16" spans="1:9" ht="12.75" outlineLevel="2">
      <c r="A16" s="25" t="s">
        <v>70</v>
      </c>
      <c r="B16" s="26" t="s">
        <v>73</v>
      </c>
      <c r="C16" s="2" t="s">
        <v>76</v>
      </c>
      <c r="D16" s="2" t="s">
        <v>71</v>
      </c>
      <c r="E16" s="46">
        <v>950</v>
      </c>
      <c r="G16" s="6">
        <f>E16-F16</f>
        <v>950</v>
      </c>
      <c r="H16" s="91">
        <v>885.1</v>
      </c>
      <c r="I16" s="91">
        <f t="shared" si="1"/>
        <v>93.16842105263157</v>
      </c>
    </row>
    <row r="17" spans="1:12" s="31" customFormat="1" ht="19.5" customHeight="1">
      <c r="A17" s="81" t="s">
        <v>18</v>
      </c>
      <c r="B17" s="17">
        <v>53</v>
      </c>
      <c r="C17" s="74"/>
      <c r="D17" s="3"/>
      <c r="E17" s="49">
        <f>E18</f>
        <v>9463.8</v>
      </c>
      <c r="F17" s="49">
        <f>F18</f>
        <v>8558.8</v>
      </c>
      <c r="G17" s="49">
        <f>G18</f>
        <v>9058.8</v>
      </c>
      <c r="H17" s="49">
        <f>H18</f>
        <v>9164</v>
      </c>
      <c r="I17" s="91">
        <f t="shared" si="1"/>
        <v>96.832139309791</v>
      </c>
      <c r="J17" s="30"/>
      <c r="K17" s="29"/>
      <c r="L17" s="38"/>
    </row>
    <row r="18" spans="1:9" ht="21" customHeight="1" outlineLevel="1">
      <c r="A18" s="13" t="s">
        <v>19</v>
      </c>
      <c r="B18" s="4" t="s">
        <v>104</v>
      </c>
      <c r="C18" s="24"/>
      <c r="D18" s="24"/>
      <c r="E18" s="45">
        <f>E19+E22</f>
        <v>9463.8</v>
      </c>
      <c r="F18" s="45">
        <f>F19+F22</f>
        <v>8558.8</v>
      </c>
      <c r="G18" s="45">
        <f>G19+G22</f>
        <v>9058.8</v>
      </c>
      <c r="H18" s="45">
        <f>H19+H22</f>
        <v>9164</v>
      </c>
      <c r="I18" s="91">
        <f t="shared" si="1"/>
        <v>96.832139309791</v>
      </c>
    </row>
    <row r="19" spans="1:12" s="31" customFormat="1" ht="18" customHeight="1" outlineLevel="2">
      <c r="A19" s="44" t="s">
        <v>60</v>
      </c>
      <c r="B19" s="42" t="s">
        <v>61</v>
      </c>
      <c r="C19" s="1"/>
      <c r="D19" s="1"/>
      <c r="E19" s="47">
        <f aca="true" t="shared" si="3" ref="E19:H20">E20</f>
        <v>500</v>
      </c>
      <c r="F19" s="47">
        <f t="shared" si="3"/>
        <v>0</v>
      </c>
      <c r="G19" s="47">
        <f t="shared" si="3"/>
        <v>500</v>
      </c>
      <c r="H19" s="47">
        <f t="shared" si="3"/>
        <v>200.2</v>
      </c>
      <c r="I19" s="91">
        <f t="shared" si="1"/>
        <v>40.04</v>
      </c>
      <c r="J19" s="30"/>
      <c r="K19" s="29"/>
      <c r="L19" s="38"/>
    </row>
    <row r="20" spans="1:9" ht="25.5" outlineLevel="2">
      <c r="A20" s="25" t="s">
        <v>132</v>
      </c>
      <c r="B20" s="41" t="s">
        <v>61</v>
      </c>
      <c r="C20" s="2" t="s">
        <v>20</v>
      </c>
      <c r="D20" s="2"/>
      <c r="E20" s="46">
        <f t="shared" si="3"/>
        <v>500</v>
      </c>
      <c r="F20" s="46">
        <f t="shared" si="3"/>
        <v>0</v>
      </c>
      <c r="G20" s="46">
        <f t="shared" si="3"/>
        <v>500</v>
      </c>
      <c r="H20" s="46">
        <f t="shared" si="3"/>
        <v>200.2</v>
      </c>
      <c r="I20" s="91">
        <f t="shared" si="1"/>
        <v>40.04</v>
      </c>
    </row>
    <row r="21" spans="1:9" ht="16.5" customHeight="1" outlineLevel="2" collapsed="1">
      <c r="A21" s="25" t="s">
        <v>78</v>
      </c>
      <c r="B21" s="41" t="s">
        <v>61</v>
      </c>
      <c r="C21" s="2" t="s">
        <v>20</v>
      </c>
      <c r="D21" s="2" t="s">
        <v>79</v>
      </c>
      <c r="E21" s="46">
        <v>500</v>
      </c>
      <c r="G21" s="6">
        <f>E21-F21</f>
        <v>500</v>
      </c>
      <c r="H21" s="91">
        <v>200.2</v>
      </c>
      <c r="I21" s="91">
        <f t="shared" si="1"/>
        <v>40.04</v>
      </c>
    </row>
    <row r="22" spans="1:12" s="31" customFormat="1" ht="15.75" customHeight="1">
      <c r="A22" s="32" t="s">
        <v>21</v>
      </c>
      <c r="B22" s="33" t="s">
        <v>24</v>
      </c>
      <c r="C22" s="1"/>
      <c r="D22" s="1"/>
      <c r="E22" s="47">
        <f>E23+E25</f>
        <v>8963.8</v>
      </c>
      <c r="F22" s="47">
        <f>F23+F25</f>
        <v>8558.8</v>
      </c>
      <c r="G22" s="47">
        <f>G23+G25</f>
        <v>8558.8</v>
      </c>
      <c r="H22" s="47">
        <f>H23+H25</f>
        <v>8963.8</v>
      </c>
      <c r="I22" s="91">
        <f t="shared" si="1"/>
        <v>100</v>
      </c>
      <c r="J22" s="30"/>
      <c r="K22" s="29"/>
      <c r="L22" s="38"/>
    </row>
    <row r="23" spans="1:9" ht="38.25" outlineLevel="1">
      <c r="A23" s="25" t="s">
        <v>92</v>
      </c>
      <c r="B23" s="26" t="s">
        <v>24</v>
      </c>
      <c r="C23" s="2" t="s">
        <v>91</v>
      </c>
      <c r="D23" s="2"/>
      <c r="E23" s="46">
        <f>E24</f>
        <v>8558.8</v>
      </c>
      <c r="F23" s="46">
        <f>F24</f>
        <v>8558.8</v>
      </c>
      <c r="G23" s="46">
        <f>G24</f>
        <v>8558.8</v>
      </c>
      <c r="H23" s="46">
        <f>H24</f>
        <v>8558.8</v>
      </c>
      <c r="I23" s="91">
        <f t="shared" si="1"/>
        <v>100</v>
      </c>
    </row>
    <row r="24" spans="1:12" s="31" customFormat="1" ht="24.75" customHeight="1" outlineLevel="3">
      <c r="A24" s="25" t="s">
        <v>22</v>
      </c>
      <c r="B24" s="26" t="s">
        <v>24</v>
      </c>
      <c r="C24" s="2" t="s">
        <v>91</v>
      </c>
      <c r="D24" s="2" t="s">
        <v>23</v>
      </c>
      <c r="E24" s="46">
        <v>8558.8</v>
      </c>
      <c r="F24" s="46">
        <v>8558.8</v>
      </c>
      <c r="G24" s="46">
        <v>8558.8</v>
      </c>
      <c r="H24" s="46">
        <v>8558.8</v>
      </c>
      <c r="I24" s="91">
        <f t="shared" si="1"/>
        <v>100</v>
      </c>
      <c r="J24" s="53"/>
      <c r="K24" s="52"/>
      <c r="L24" s="38"/>
    </row>
    <row r="25" spans="1:12" s="31" customFormat="1" ht="24.75" customHeight="1" outlineLevel="3">
      <c r="A25" s="25" t="s">
        <v>92</v>
      </c>
      <c r="B25" s="26" t="s">
        <v>209</v>
      </c>
      <c r="C25" s="2" t="s">
        <v>91</v>
      </c>
      <c r="D25" s="2"/>
      <c r="E25" s="46">
        <f>E26</f>
        <v>405</v>
      </c>
      <c r="F25" s="46">
        <f>F26</f>
        <v>0</v>
      </c>
      <c r="G25" s="46">
        <f>G26</f>
        <v>0</v>
      </c>
      <c r="H25" s="46">
        <f>H26</f>
        <v>405</v>
      </c>
      <c r="I25" s="91">
        <f t="shared" si="1"/>
        <v>100</v>
      </c>
      <c r="J25" s="53"/>
      <c r="K25" s="52"/>
      <c r="L25" s="38"/>
    </row>
    <row r="26" spans="1:12" s="31" customFormat="1" ht="24.75" customHeight="1" outlineLevel="3">
      <c r="A26" s="25" t="s">
        <v>22</v>
      </c>
      <c r="B26" s="26" t="s">
        <v>209</v>
      </c>
      <c r="C26" s="2" t="s">
        <v>91</v>
      </c>
      <c r="D26" s="2" t="s">
        <v>23</v>
      </c>
      <c r="E26" s="46">
        <v>405</v>
      </c>
      <c r="F26" s="52"/>
      <c r="G26" s="53"/>
      <c r="H26" s="93">
        <v>405</v>
      </c>
      <c r="I26" s="91">
        <f t="shared" si="1"/>
        <v>100</v>
      </c>
      <c r="J26" s="53"/>
      <c r="K26" s="52"/>
      <c r="L26" s="38"/>
    </row>
    <row r="27" spans="1:11" ht="21" customHeight="1" outlineLevel="3">
      <c r="A27" s="81" t="s">
        <v>26</v>
      </c>
      <c r="B27" s="17">
        <v>54</v>
      </c>
      <c r="C27" s="16"/>
      <c r="D27" s="3"/>
      <c r="E27" s="49">
        <f>E28+E36</f>
        <v>21190.199999999997</v>
      </c>
      <c r="F27" s="49">
        <f>F28+F36</f>
        <v>12194.3</v>
      </c>
      <c r="G27" s="49" t="e">
        <f>G28+G36</f>
        <v>#REF!</v>
      </c>
      <c r="H27" s="49">
        <f>H28+H36</f>
        <v>19847.100000000002</v>
      </c>
      <c r="I27" s="91">
        <f t="shared" si="1"/>
        <v>93.6616926692528</v>
      </c>
      <c r="J27" s="9"/>
      <c r="K27" s="8"/>
    </row>
    <row r="28" spans="1:11" ht="16.5" customHeight="1" outlineLevel="3">
      <c r="A28" s="75" t="s">
        <v>45</v>
      </c>
      <c r="B28" s="24" t="s">
        <v>105</v>
      </c>
      <c r="C28" s="24"/>
      <c r="D28" s="24"/>
      <c r="E28" s="45">
        <f>E29+E32+E35</f>
        <v>18372.6</v>
      </c>
      <c r="F28" s="45">
        <f>F29+F32+F35</f>
        <v>12194.3</v>
      </c>
      <c r="G28" s="45" t="e">
        <f>G29+G32+G35</f>
        <v>#REF!</v>
      </c>
      <c r="H28" s="45">
        <f>H29+H32+H35</f>
        <v>17449.7</v>
      </c>
      <c r="I28" s="91">
        <f t="shared" si="1"/>
        <v>94.97675886918564</v>
      </c>
      <c r="J28" s="9"/>
      <c r="K28" s="8"/>
    </row>
    <row r="29" spans="1:12" s="31" customFormat="1" ht="12.75" outlineLevel="2">
      <c r="A29" s="32" t="s">
        <v>100</v>
      </c>
      <c r="B29" s="33" t="s">
        <v>121</v>
      </c>
      <c r="C29" s="1"/>
      <c r="D29" s="1"/>
      <c r="E29" s="47">
        <f aca="true" t="shared" si="4" ref="E29:H30">E30</f>
        <v>12194.3</v>
      </c>
      <c r="F29" s="47">
        <f t="shared" si="4"/>
        <v>12194.3</v>
      </c>
      <c r="G29" s="47">
        <f t="shared" si="4"/>
        <v>12194.3</v>
      </c>
      <c r="H29" s="47">
        <f t="shared" si="4"/>
        <v>11271.4</v>
      </c>
      <c r="I29" s="91">
        <f t="shared" si="1"/>
        <v>92.43170989724707</v>
      </c>
      <c r="J29" s="30"/>
      <c r="K29" s="29"/>
      <c r="L29" s="38"/>
    </row>
    <row r="30" spans="1:9" ht="38.25" outlineLevel="2">
      <c r="A30" s="25" t="s">
        <v>92</v>
      </c>
      <c r="B30" s="26" t="s">
        <v>121</v>
      </c>
      <c r="C30" s="2" t="s">
        <v>91</v>
      </c>
      <c r="D30" s="2"/>
      <c r="E30" s="46">
        <f t="shared" si="4"/>
        <v>12194.3</v>
      </c>
      <c r="F30" s="46">
        <f t="shared" si="4"/>
        <v>12194.3</v>
      </c>
      <c r="G30" s="46">
        <f t="shared" si="4"/>
        <v>12194.3</v>
      </c>
      <c r="H30" s="46">
        <f t="shared" si="4"/>
        <v>11271.4</v>
      </c>
      <c r="I30" s="91">
        <f t="shared" si="1"/>
        <v>92.43170989724707</v>
      </c>
    </row>
    <row r="31" spans="1:9" ht="12.75" outlineLevel="2">
      <c r="A31" s="25" t="s">
        <v>68</v>
      </c>
      <c r="B31" s="26" t="s">
        <v>121</v>
      </c>
      <c r="C31" s="2" t="s">
        <v>91</v>
      </c>
      <c r="D31" s="2" t="s">
        <v>69</v>
      </c>
      <c r="E31" s="46">
        <v>12194.3</v>
      </c>
      <c r="F31" s="46">
        <v>12194.3</v>
      </c>
      <c r="G31" s="46">
        <v>12194.3</v>
      </c>
      <c r="H31" s="46">
        <v>11271.4</v>
      </c>
      <c r="I31" s="91">
        <f t="shared" si="1"/>
        <v>92.43170989724707</v>
      </c>
    </row>
    <row r="32" spans="1:9" ht="25.5" outlineLevel="2">
      <c r="A32" s="32" t="s">
        <v>101</v>
      </c>
      <c r="B32" s="33" t="s">
        <v>122</v>
      </c>
      <c r="C32" s="1"/>
      <c r="D32" s="1"/>
      <c r="E32" s="47">
        <f aca="true" t="shared" si="5" ref="E32:H33">E33</f>
        <v>3500</v>
      </c>
      <c r="F32" s="47">
        <f t="shared" si="5"/>
        <v>0</v>
      </c>
      <c r="G32" s="47" t="e">
        <f t="shared" si="5"/>
        <v>#REF!</v>
      </c>
      <c r="H32" s="47">
        <f t="shared" si="5"/>
        <v>3500</v>
      </c>
      <c r="I32" s="91">
        <f t="shared" si="1"/>
        <v>100</v>
      </c>
    </row>
    <row r="33" spans="1:9" ht="25.5" outlineLevel="2">
      <c r="A33" s="25" t="s">
        <v>132</v>
      </c>
      <c r="B33" s="26" t="s">
        <v>122</v>
      </c>
      <c r="C33" s="2" t="s">
        <v>91</v>
      </c>
      <c r="D33" s="2"/>
      <c r="E33" s="46">
        <f t="shared" si="5"/>
        <v>3500</v>
      </c>
      <c r="F33" s="46">
        <f t="shared" si="5"/>
        <v>0</v>
      </c>
      <c r="G33" s="46" t="e">
        <f t="shared" si="5"/>
        <v>#REF!</v>
      </c>
      <c r="H33" s="46">
        <f t="shared" si="5"/>
        <v>3500</v>
      </c>
      <c r="I33" s="91">
        <f t="shared" si="1"/>
        <v>100</v>
      </c>
    </row>
    <row r="34" spans="1:9" ht="12.75" outlineLevel="2">
      <c r="A34" s="25" t="s">
        <v>68</v>
      </c>
      <c r="B34" s="26" t="s">
        <v>122</v>
      </c>
      <c r="C34" s="2" t="s">
        <v>91</v>
      </c>
      <c r="D34" s="2" t="s">
        <v>69</v>
      </c>
      <c r="E34" s="46">
        <v>3500</v>
      </c>
      <c r="G34" s="6" t="e">
        <f>#REF!-F34</f>
        <v>#REF!</v>
      </c>
      <c r="H34" s="91">
        <v>3500</v>
      </c>
      <c r="I34" s="91">
        <f t="shared" si="1"/>
        <v>100</v>
      </c>
    </row>
    <row r="35" spans="1:9" ht="12.75" outlineLevel="2">
      <c r="A35" s="25" t="s">
        <v>68</v>
      </c>
      <c r="B35" s="26" t="s">
        <v>212</v>
      </c>
      <c r="C35" s="2" t="s">
        <v>91</v>
      </c>
      <c r="D35" s="2" t="s">
        <v>69</v>
      </c>
      <c r="E35" s="46">
        <v>2678.3</v>
      </c>
      <c r="H35" s="91">
        <v>2678.3</v>
      </c>
      <c r="I35" s="91">
        <f t="shared" si="1"/>
        <v>100</v>
      </c>
    </row>
    <row r="36" spans="1:9" ht="12.75" outlineLevel="2">
      <c r="A36" s="12" t="s">
        <v>25</v>
      </c>
      <c r="B36" s="24" t="s">
        <v>106</v>
      </c>
      <c r="C36" s="24"/>
      <c r="D36" s="24"/>
      <c r="E36" s="45">
        <f>E37+E40+E42+E43+E41</f>
        <v>2817.6</v>
      </c>
      <c r="F36" s="45">
        <f>F37+F40+F42+F43+F41</f>
        <v>0</v>
      </c>
      <c r="G36" s="45" t="e">
        <f>G37+G40+G42+G43+G41</f>
        <v>#REF!</v>
      </c>
      <c r="H36" s="45">
        <f>H37+H40+H42+H43+H41</f>
        <v>2397.4</v>
      </c>
      <c r="I36" s="91">
        <f t="shared" si="1"/>
        <v>85.08659852356615</v>
      </c>
    </row>
    <row r="37" spans="1:12" s="31" customFormat="1" ht="21.75" customHeight="1" outlineLevel="2">
      <c r="A37" s="32" t="s">
        <v>120</v>
      </c>
      <c r="B37" s="33" t="s">
        <v>119</v>
      </c>
      <c r="C37" s="1"/>
      <c r="D37" s="1"/>
      <c r="E37" s="47">
        <f aca="true" t="shared" si="6" ref="E37:H38">E38</f>
        <v>600</v>
      </c>
      <c r="F37" s="47">
        <f t="shared" si="6"/>
        <v>0</v>
      </c>
      <c r="G37" s="47" t="e">
        <f t="shared" si="6"/>
        <v>#REF!</v>
      </c>
      <c r="H37" s="47">
        <f t="shared" si="6"/>
        <v>537.2</v>
      </c>
      <c r="I37" s="91">
        <f t="shared" si="1"/>
        <v>89.53333333333335</v>
      </c>
      <c r="J37" s="30"/>
      <c r="K37" s="29"/>
      <c r="L37" s="38"/>
    </row>
    <row r="38" spans="1:9" ht="21.75" customHeight="1" outlineLevel="2">
      <c r="A38" s="25" t="s">
        <v>132</v>
      </c>
      <c r="B38" s="26" t="s">
        <v>119</v>
      </c>
      <c r="C38" s="2"/>
      <c r="D38" s="2"/>
      <c r="E38" s="46">
        <f t="shared" si="6"/>
        <v>600</v>
      </c>
      <c r="F38" s="46">
        <f t="shared" si="6"/>
        <v>0</v>
      </c>
      <c r="G38" s="46" t="e">
        <f t="shared" si="6"/>
        <v>#REF!</v>
      </c>
      <c r="H38" s="46">
        <f t="shared" si="6"/>
        <v>537.2</v>
      </c>
      <c r="I38" s="91">
        <f t="shared" si="1"/>
        <v>89.53333333333335</v>
      </c>
    </row>
    <row r="39" spans="1:9" ht="12.75" outlineLevel="2">
      <c r="A39" s="25" t="s">
        <v>68</v>
      </c>
      <c r="B39" s="26" t="s">
        <v>119</v>
      </c>
      <c r="C39" s="2" t="s">
        <v>133</v>
      </c>
      <c r="D39" s="2" t="s">
        <v>69</v>
      </c>
      <c r="E39" s="46">
        <v>600</v>
      </c>
      <c r="G39" s="6" t="e">
        <f>#REF!-F39</f>
        <v>#REF!</v>
      </c>
      <c r="H39" s="91">
        <v>537.2</v>
      </c>
      <c r="I39" s="91">
        <f t="shared" si="1"/>
        <v>89.53333333333335</v>
      </c>
    </row>
    <row r="40" spans="1:9" ht="15" customHeight="1" outlineLevel="2">
      <c r="A40" s="25" t="s">
        <v>68</v>
      </c>
      <c r="B40" s="26" t="s">
        <v>210</v>
      </c>
      <c r="C40" s="2" t="s">
        <v>133</v>
      </c>
      <c r="D40" s="2" t="s">
        <v>69</v>
      </c>
      <c r="E40" s="46">
        <v>875.1</v>
      </c>
      <c r="H40" s="91">
        <v>875.1</v>
      </c>
      <c r="I40" s="91">
        <f t="shared" si="1"/>
        <v>100</v>
      </c>
    </row>
    <row r="41" spans="1:9" ht="10.5" customHeight="1" outlineLevel="2">
      <c r="A41" s="25" t="s">
        <v>68</v>
      </c>
      <c r="B41" s="26" t="s">
        <v>211</v>
      </c>
      <c r="C41" s="2" t="s">
        <v>133</v>
      </c>
      <c r="D41" s="2" t="s">
        <v>69</v>
      </c>
      <c r="E41" s="46">
        <v>1232.5</v>
      </c>
      <c r="H41" s="91">
        <v>875.1</v>
      </c>
      <c r="I41" s="91">
        <f t="shared" si="1"/>
        <v>71.00202839756592</v>
      </c>
    </row>
    <row r="42" spans="1:9" ht="12.75" outlineLevel="2">
      <c r="A42" s="25" t="s">
        <v>68</v>
      </c>
      <c r="B42" s="26" t="s">
        <v>200</v>
      </c>
      <c r="C42" s="2" t="s">
        <v>198</v>
      </c>
      <c r="D42" s="2" t="s">
        <v>69</v>
      </c>
      <c r="E42" s="46">
        <v>10</v>
      </c>
      <c r="H42" s="91">
        <v>10</v>
      </c>
      <c r="I42" s="91">
        <f t="shared" si="1"/>
        <v>100</v>
      </c>
    </row>
    <row r="43" spans="1:9" ht="9" customHeight="1" outlineLevel="2">
      <c r="A43" s="25" t="s">
        <v>68</v>
      </c>
      <c r="B43" s="26" t="s">
        <v>201</v>
      </c>
      <c r="C43" s="2" t="s">
        <v>198</v>
      </c>
      <c r="D43" s="2" t="s">
        <v>69</v>
      </c>
      <c r="E43" s="46">
        <v>100</v>
      </c>
      <c r="H43" s="91">
        <v>100</v>
      </c>
      <c r="I43" s="91">
        <f t="shared" si="1"/>
        <v>100</v>
      </c>
    </row>
    <row r="44" spans="1:9" ht="25.5" outlineLevel="2">
      <c r="A44" s="81" t="s">
        <v>107</v>
      </c>
      <c r="B44" s="17">
        <v>55</v>
      </c>
      <c r="C44" s="17"/>
      <c r="D44" s="3"/>
      <c r="E44" s="49">
        <f>E45+E55+E74</f>
        <v>203835.27</v>
      </c>
      <c r="F44" s="49">
        <f>F45+F55+F74</f>
        <v>0</v>
      </c>
      <c r="G44" s="49">
        <f>G45+G55+G74</f>
        <v>20</v>
      </c>
      <c r="H44" s="49">
        <f>H45+H55+H74</f>
        <v>142130.5</v>
      </c>
      <c r="I44" s="91">
        <f aca="true" t="shared" si="7" ref="I44:I75">H44/E44*100</f>
        <v>69.72811918172944</v>
      </c>
    </row>
    <row r="45" spans="1:9" ht="25.5" outlineLevel="2">
      <c r="A45" s="12" t="s">
        <v>108</v>
      </c>
      <c r="B45" s="24" t="s">
        <v>109</v>
      </c>
      <c r="C45" s="24"/>
      <c r="D45" s="24"/>
      <c r="E45" s="45">
        <f>E46+E50</f>
        <v>164621.9</v>
      </c>
      <c r="F45" s="45">
        <f>F46+F50</f>
        <v>0</v>
      </c>
      <c r="G45" s="45">
        <f>G46+G50</f>
        <v>0</v>
      </c>
      <c r="H45" s="45">
        <f>H46+H50</f>
        <v>107159</v>
      </c>
      <c r="I45" s="91">
        <f t="shared" si="7"/>
        <v>65.09401240053724</v>
      </c>
    </row>
    <row r="46" spans="1:9" ht="25.5" outlineLevel="2">
      <c r="A46" s="44" t="s">
        <v>53</v>
      </c>
      <c r="B46" s="33" t="s">
        <v>97</v>
      </c>
      <c r="C46" s="1"/>
      <c r="D46" s="1"/>
      <c r="E46" s="47">
        <f>E47+E49</f>
        <v>32442.9</v>
      </c>
      <c r="F46" s="47">
        <f>F47+F49</f>
        <v>0</v>
      </c>
      <c r="G46" s="47">
        <f>G47+G49</f>
        <v>0</v>
      </c>
      <c r="H46" s="47">
        <f>H47+H49</f>
        <v>23535.8</v>
      </c>
      <c r="I46" s="91">
        <f t="shared" si="7"/>
        <v>72.54530267022984</v>
      </c>
    </row>
    <row r="47" spans="1:9" ht="25.5" outlineLevel="2">
      <c r="A47" s="43" t="s">
        <v>96</v>
      </c>
      <c r="B47" s="26" t="s">
        <v>97</v>
      </c>
      <c r="C47" s="2" t="s">
        <v>93</v>
      </c>
      <c r="D47" s="2"/>
      <c r="E47" s="46">
        <f>E48</f>
        <v>4559.5</v>
      </c>
      <c r="F47" s="46">
        <f>F48</f>
        <v>0</v>
      </c>
      <c r="G47" s="46">
        <f>G48</f>
        <v>0</v>
      </c>
      <c r="H47" s="46">
        <f>H48</f>
        <v>3559.7</v>
      </c>
      <c r="I47" s="91">
        <f t="shared" si="7"/>
        <v>78.07215703476258</v>
      </c>
    </row>
    <row r="48" spans="1:12" s="31" customFormat="1" ht="12.75" outlineLevel="2">
      <c r="A48" s="25" t="s">
        <v>62</v>
      </c>
      <c r="B48" s="26" t="s">
        <v>97</v>
      </c>
      <c r="C48" s="2" t="s">
        <v>93</v>
      </c>
      <c r="D48" s="2" t="s">
        <v>63</v>
      </c>
      <c r="E48" s="46">
        <v>4559.5</v>
      </c>
      <c r="F48" s="29"/>
      <c r="G48" s="30"/>
      <c r="H48" s="92">
        <v>3559.7</v>
      </c>
      <c r="I48" s="91">
        <f t="shared" si="7"/>
        <v>78.07215703476258</v>
      </c>
      <c r="J48" s="30"/>
      <c r="K48" s="29"/>
      <c r="L48" s="38"/>
    </row>
    <row r="49" spans="1:12" s="31" customFormat="1" ht="25.5" outlineLevel="2">
      <c r="A49" s="25" t="s">
        <v>192</v>
      </c>
      <c r="B49" s="26" t="s">
        <v>193</v>
      </c>
      <c r="C49" s="2" t="s">
        <v>194</v>
      </c>
      <c r="D49" s="2" t="s">
        <v>63</v>
      </c>
      <c r="E49" s="46">
        <v>27883.4</v>
      </c>
      <c r="F49" s="29"/>
      <c r="G49" s="30"/>
      <c r="H49" s="92">
        <v>19976.1</v>
      </c>
      <c r="I49" s="91">
        <f t="shared" si="7"/>
        <v>71.64155016963497</v>
      </c>
      <c r="J49" s="30"/>
      <c r="K49" s="29"/>
      <c r="L49" s="38"/>
    </row>
    <row r="50" spans="1:9" ht="12.75" outlineLevel="1">
      <c r="A50" s="44" t="s">
        <v>28</v>
      </c>
      <c r="B50" s="33" t="s">
        <v>27</v>
      </c>
      <c r="C50" s="1"/>
      <c r="D50" s="1"/>
      <c r="E50" s="47">
        <f>E51+E54+E53</f>
        <v>132179</v>
      </c>
      <c r="F50" s="47">
        <f>F51+F54+F53</f>
        <v>0</v>
      </c>
      <c r="G50" s="47">
        <f>G51+G54+G53</f>
        <v>0</v>
      </c>
      <c r="H50" s="47">
        <f>H51+H54+H53</f>
        <v>83623.2</v>
      </c>
      <c r="I50" s="91">
        <f t="shared" si="7"/>
        <v>63.26511775698106</v>
      </c>
    </row>
    <row r="51" spans="1:12" s="31" customFormat="1" ht="26.25" customHeight="1" outlineLevel="2">
      <c r="A51" s="43" t="s">
        <v>96</v>
      </c>
      <c r="B51" s="26" t="s">
        <v>27</v>
      </c>
      <c r="C51" s="2" t="s">
        <v>93</v>
      </c>
      <c r="D51" s="2"/>
      <c r="E51" s="46">
        <f>E52</f>
        <v>5028</v>
      </c>
      <c r="F51" s="46">
        <f>F52</f>
        <v>0</v>
      </c>
      <c r="G51" s="46">
        <f>G52</f>
        <v>0</v>
      </c>
      <c r="H51" s="46">
        <f>H52</f>
        <v>4646.6</v>
      </c>
      <c r="I51" s="91">
        <f t="shared" si="7"/>
        <v>92.41447891805888</v>
      </c>
      <c r="J51" s="30"/>
      <c r="K51" s="29"/>
      <c r="L51" s="38"/>
    </row>
    <row r="52" spans="1:9" ht="12.75" outlineLevel="2">
      <c r="A52" s="25" t="s">
        <v>62</v>
      </c>
      <c r="B52" s="26" t="s">
        <v>27</v>
      </c>
      <c r="C52" s="2" t="s">
        <v>93</v>
      </c>
      <c r="D52" s="2" t="s">
        <v>63</v>
      </c>
      <c r="E52" s="46">
        <v>5028</v>
      </c>
      <c r="H52" s="91">
        <v>4646.6</v>
      </c>
      <c r="I52" s="91">
        <f t="shared" si="7"/>
        <v>92.41447891805888</v>
      </c>
    </row>
    <row r="53" spans="1:9" ht="12.75" outlineLevel="2">
      <c r="A53" s="43" t="s">
        <v>28</v>
      </c>
      <c r="B53" s="26" t="s">
        <v>196</v>
      </c>
      <c r="C53" s="2" t="s">
        <v>93</v>
      </c>
      <c r="D53" s="2" t="s">
        <v>63</v>
      </c>
      <c r="E53" s="46">
        <v>63637.2</v>
      </c>
      <c r="H53" s="91">
        <v>37481.4</v>
      </c>
      <c r="I53" s="91">
        <f t="shared" si="7"/>
        <v>58.89856876166771</v>
      </c>
    </row>
    <row r="54" spans="1:9" ht="12.75" outlineLevel="2">
      <c r="A54" s="43" t="s">
        <v>28</v>
      </c>
      <c r="B54" s="26" t="s">
        <v>195</v>
      </c>
      <c r="C54" s="2" t="s">
        <v>93</v>
      </c>
      <c r="D54" s="2" t="s">
        <v>63</v>
      </c>
      <c r="E54" s="46">
        <v>63513.8</v>
      </c>
      <c r="H54" s="91">
        <v>41495.2</v>
      </c>
      <c r="I54" s="91">
        <f t="shared" si="7"/>
        <v>65.33257339349873</v>
      </c>
    </row>
    <row r="55" spans="1:9" ht="25.5" outlineLevel="2">
      <c r="A55" s="13" t="s">
        <v>59</v>
      </c>
      <c r="B55" s="87" t="s">
        <v>74</v>
      </c>
      <c r="C55" s="4"/>
      <c r="D55" s="4"/>
      <c r="E55" s="88">
        <f>E56+E59+E62+E70+E67+E73+E65</f>
        <v>16197.9</v>
      </c>
      <c r="F55" s="88">
        <f>F56+F59+F62+F70+F67+F73+F65</f>
        <v>0</v>
      </c>
      <c r="G55" s="88">
        <f>G56+G59+G62+G70+G67+G73+G65</f>
        <v>0</v>
      </c>
      <c r="H55" s="88">
        <f>H56+H59+H62+H70+H67+H73+H65</f>
        <v>15244.2</v>
      </c>
      <c r="I55" s="91">
        <f t="shared" si="7"/>
        <v>94.11219972959458</v>
      </c>
    </row>
    <row r="56" spans="1:9" ht="31.5" customHeight="1" outlineLevel="1">
      <c r="A56" s="64" t="s">
        <v>136</v>
      </c>
      <c r="B56" s="26" t="s">
        <v>135</v>
      </c>
      <c r="C56" s="1"/>
      <c r="D56" s="1"/>
      <c r="E56" s="47">
        <f aca="true" t="shared" si="8" ref="E56:H57">E57</f>
        <v>1560</v>
      </c>
      <c r="F56" s="47">
        <f t="shared" si="8"/>
        <v>0</v>
      </c>
      <c r="G56" s="47">
        <f t="shared" si="8"/>
        <v>0</v>
      </c>
      <c r="H56" s="47">
        <f t="shared" si="8"/>
        <v>1536.8</v>
      </c>
      <c r="I56" s="91">
        <f t="shared" si="7"/>
        <v>98.51282051282051</v>
      </c>
    </row>
    <row r="57" spans="1:12" s="31" customFormat="1" ht="25.5" outlineLevel="2">
      <c r="A57" s="25" t="s">
        <v>32</v>
      </c>
      <c r="B57" s="26" t="s">
        <v>135</v>
      </c>
      <c r="C57" s="2" t="s">
        <v>31</v>
      </c>
      <c r="D57" s="2"/>
      <c r="E57" s="46">
        <f t="shared" si="8"/>
        <v>1560</v>
      </c>
      <c r="F57" s="46">
        <f t="shared" si="8"/>
        <v>0</v>
      </c>
      <c r="G57" s="46">
        <f t="shared" si="8"/>
        <v>0</v>
      </c>
      <c r="H57" s="46">
        <f t="shared" si="8"/>
        <v>1536.8</v>
      </c>
      <c r="I57" s="91">
        <f t="shared" si="7"/>
        <v>98.51282051282051</v>
      </c>
      <c r="J57" s="30"/>
      <c r="K57" s="29"/>
      <c r="L57" s="38"/>
    </row>
    <row r="58" spans="1:9" ht="12.75" outlineLevel="2">
      <c r="A58" s="25" t="s">
        <v>62</v>
      </c>
      <c r="B58" s="26" t="s">
        <v>135</v>
      </c>
      <c r="C58" s="2" t="s">
        <v>31</v>
      </c>
      <c r="D58" s="2" t="s">
        <v>63</v>
      </c>
      <c r="E58" s="46">
        <v>1560</v>
      </c>
      <c r="H58" s="91">
        <v>1536.8</v>
      </c>
      <c r="I58" s="91">
        <f t="shared" si="7"/>
        <v>98.51282051282051</v>
      </c>
    </row>
    <row r="59" spans="1:9" ht="25.5" outlineLevel="2">
      <c r="A59" s="32" t="s">
        <v>138</v>
      </c>
      <c r="B59" s="33" t="s">
        <v>137</v>
      </c>
      <c r="C59" s="1"/>
      <c r="D59" s="1"/>
      <c r="E59" s="47">
        <f aca="true" t="shared" si="9" ref="E59:H60">E60</f>
        <v>600</v>
      </c>
      <c r="F59" s="47">
        <f t="shared" si="9"/>
        <v>0</v>
      </c>
      <c r="G59" s="47">
        <f t="shared" si="9"/>
        <v>0</v>
      </c>
      <c r="H59" s="47">
        <f t="shared" si="9"/>
        <v>573.1</v>
      </c>
      <c r="I59" s="91">
        <f t="shared" si="7"/>
        <v>95.51666666666667</v>
      </c>
    </row>
    <row r="60" spans="1:9" ht="25.5" outlineLevel="2">
      <c r="A60" s="25" t="s">
        <v>132</v>
      </c>
      <c r="B60" s="26" t="s">
        <v>137</v>
      </c>
      <c r="C60" s="2" t="s">
        <v>133</v>
      </c>
      <c r="D60" s="2"/>
      <c r="E60" s="46">
        <f t="shared" si="9"/>
        <v>600</v>
      </c>
      <c r="F60" s="46">
        <f t="shared" si="9"/>
        <v>0</v>
      </c>
      <c r="G60" s="46">
        <f t="shared" si="9"/>
        <v>0</v>
      </c>
      <c r="H60" s="46">
        <f t="shared" si="9"/>
        <v>573.1</v>
      </c>
      <c r="I60" s="91">
        <f t="shared" si="7"/>
        <v>95.51666666666667</v>
      </c>
    </row>
    <row r="61" spans="1:9" ht="12.75" outlineLevel="2">
      <c r="A61" s="25" t="s">
        <v>62</v>
      </c>
      <c r="B61" s="26" t="s">
        <v>137</v>
      </c>
      <c r="C61" s="2" t="s">
        <v>133</v>
      </c>
      <c r="D61" s="2" t="s">
        <v>63</v>
      </c>
      <c r="E61" s="46">
        <v>600</v>
      </c>
      <c r="H61" s="91">
        <v>573.1</v>
      </c>
      <c r="I61" s="91">
        <f t="shared" si="7"/>
        <v>95.51666666666667</v>
      </c>
    </row>
    <row r="62" spans="1:9" ht="12.75" outlineLevel="2">
      <c r="A62" s="32" t="s">
        <v>140</v>
      </c>
      <c r="B62" s="33" t="s">
        <v>139</v>
      </c>
      <c r="C62" s="1"/>
      <c r="D62" s="1"/>
      <c r="E62" s="47">
        <f aca="true" t="shared" si="10" ref="E62:H63">E63</f>
        <v>700</v>
      </c>
      <c r="F62" s="47">
        <f t="shared" si="10"/>
        <v>0</v>
      </c>
      <c r="G62" s="47">
        <f t="shared" si="10"/>
        <v>0</v>
      </c>
      <c r="H62" s="47">
        <f t="shared" si="10"/>
        <v>627.1</v>
      </c>
      <c r="I62" s="91">
        <f t="shared" si="7"/>
        <v>89.58571428571429</v>
      </c>
    </row>
    <row r="63" spans="1:9" ht="25.5" outlineLevel="2">
      <c r="A63" s="25" t="s">
        <v>132</v>
      </c>
      <c r="B63" s="26" t="s">
        <v>139</v>
      </c>
      <c r="C63" s="2" t="s">
        <v>133</v>
      </c>
      <c r="D63" s="2"/>
      <c r="E63" s="46">
        <f t="shared" si="10"/>
        <v>700</v>
      </c>
      <c r="F63" s="46">
        <f t="shared" si="10"/>
        <v>0</v>
      </c>
      <c r="G63" s="46">
        <f t="shared" si="10"/>
        <v>0</v>
      </c>
      <c r="H63" s="46">
        <f t="shared" si="10"/>
        <v>627.1</v>
      </c>
      <c r="I63" s="91">
        <f t="shared" si="7"/>
        <v>89.58571428571429</v>
      </c>
    </row>
    <row r="64" spans="1:9" ht="12.75" outlineLevel="2">
      <c r="A64" s="25" t="s">
        <v>62</v>
      </c>
      <c r="B64" s="26" t="s">
        <v>139</v>
      </c>
      <c r="C64" s="2" t="s">
        <v>133</v>
      </c>
      <c r="D64" s="2" t="s">
        <v>63</v>
      </c>
      <c r="E64" s="46">
        <v>700</v>
      </c>
      <c r="H64" s="91">
        <v>627.1</v>
      </c>
      <c r="I64" s="91">
        <f t="shared" si="7"/>
        <v>89.58571428571429</v>
      </c>
    </row>
    <row r="65" spans="1:9" ht="25.5" outlineLevel="2">
      <c r="A65" s="25" t="s">
        <v>132</v>
      </c>
      <c r="B65" s="26" t="s">
        <v>218</v>
      </c>
      <c r="C65" s="2"/>
      <c r="D65" s="2"/>
      <c r="E65" s="46">
        <f>E66</f>
        <v>1700</v>
      </c>
      <c r="F65" s="46">
        <f>F66</f>
        <v>0</v>
      </c>
      <c r="G65" s="46">
        <f>G66</f>
        <v>0</v>
      </c>
      <c r="H65" s="46">
        <f>H66</f>
        <v>1221.6</v>
      </c>
      <c r="I65" s="91">
        <f t="shared" si="7"/>
        <v>71.85882352941177</v>
      </c>
    </row>
    <row r="66" spans="1:9" ht="12.75" outlineLevel="2">
      <c r="A66" s="25" t="s">
        <v>62</v>
      </c>
      <c r="B66" s="26" t="s">
        <v>218</v>
      </c>
      <c r="C66" s="2" t="s">
        <v>219</v>
      </c>
      <c r="D66" s="2" t="s">
        <v>63</v>
      </c>
      <c r="E66" s="46">
        <v>1700</v>
      </c>
      <c r="H66" s="91">
        <v>1221.6</v>
      </c>
      <c r="I66" s="91">
        <f t="shared" si="7"/>
        <v>71.85882352941177</v>
      </c>
    </row>
    <row r="67" spans="1:9" ht="12.75" outlineLevel="2">
      <c r="A67" s="40" t="s">
        <v>142</v>
      </c>
      <c r="B67" s="33" t="s">
        <v>141</v>
      </c>
      <c r="C67" s="1"/>
      <c r="D67" s="1"/>
      <c r="E67" s="47">
        <f aca="true" t="shared" si="11" ref="E67:H68">E68</f>
        <v>6500</v>
      </c>
      <c r="F67" s="47">
        <f t="shared" si="11"/>
        <v>0</v>
      </c>
      <c r="G67" s="47">
        <f t="shared" si="11"/>
        <v>0</v>
      </c>
      <c r="H67" s="47">
        <f t="shared" si="11"/>
        <v>6500</v>
      </c>
      <c r="I67" s="91">
        <f t="shared" si="7"/>
        <v>100</v>
      </c>
    </row>
    <row r="68" spans="1:9" ht="25.5" outlineLevel="2">
      <c r="A68" s="25" t="s">
        <v>32</v>
      </c>
      <c r="B68" s="26" t="s">
        <v>141</v>
      </c>
      <c r="C68" s="2" t="s">
        <v>31</v>
      </c>
      <c r="D68" s="2"/>
      <c r="E68" s="46">
        <f t="shared" si="11"/>
        <v>6500</v>
      </c>
      <c r="F68" s="46">
        <f t="shared" si="11"/>
        <v>0</v>
      </c>
      <c r="G68" s="46">
        <f t="shared" si="11"/>
        <v>0</v>
      </c>
      <c r="H68" s="46">
        <f t="shared" si="11"/>
        <v>6500</v>
      </c>
      <c r="I68" s="91">
        <f t="shared" si="7"/>
        <v>100</v>
      </c>
    </row>
    <row r="69" spans="1:9" ht="12.75" outlineLevel="2">
      <c r="A69" s="25" t="s">
        <v>64</v>
      </c>
      <c r="B69" s="26" t="s">
        <v>141</v>
      </c>
      <c r="C69" s="2" t="s">
        <v>31</v>
      </c>
      <c r="D69" s="2" t="s">
        <v>179</v>
      </c>
      <c r="E69" s="46">
        <v>6500</v>
      </c>
      <c r="H69" s="91">
        <v>6500</v>
      </c>
      <c r="I69" s="91">
        <f t="shared" si="7"/>
        <v>100</v>
      </c>
    </row>
    <row r="70" spans="1:9" ht="12.75" outlineLevel="2">
      <c r="A70" s="40" t="s">
        <v>142</v>
      </c>
      <c r="B70" s="33" t="s">
        <v>141</v>
      </c>
      <c r="C70" s="1"/>
      <c r="D70" s="1"/>
      <c r="E70" s="47">
        <f aca="true" t="shared" si="12" ref="E70:H71">E71</f>
        <v>4100</v>
      </c>
      <c r="F70" s="47">
        <f t="shared" si="12"/>
        <v>0</v>
      </c>
      <c r="G70" s="47">
        <f t="shared" si="12"/>
        <v>0</v>
      </c>
      <c r="H70" s="47">
        <f t="shared" si="12"/>
        <v>3935.6</v>
      </c>
      <c r="I70" s="91">
        <f t="shared" si="7"/>
        <v>95.99024390243902</v>
      </c>
    </row>
    <row r="71" spans="1:9" ht="25.5" outlineLevel="2">
      <c r="A71" s="25" t="s">
        <v>132</v>
      </c>
      <c r="B71" s="26" t="s">
        <v>141</v>
      </c>
      <c r="C71" s="2" t="s">
        <v>133</v>
      </c>
      <c r="D71" s="2"/>
      <c r="E71" s="46">
        <f t="shared" si="12"/>
        <v>4100</v>
      </c>
      <c r="F71" s="46">
        <f t="shared" si="12"/>
        <v>0</v>
      </c>
      <c r="G71" s="46">
        <f t="shared" si="12"/>
        <v>0</v>
      </c>
      <c r="H71" s="46">
        <f t="shared" si="12"/>
        <v>3935.6</v>
      </c>
      <c r="I71" s="91">
        <f t="shared" si="7"/>
        <v>95.99024390243902</v>
      </c>
    </row>
    <row r="72" spans="1:9" ht="12.75" outlineLevel="2">
      <c r="A72" s="25" t="s">
        <v>64</v>
      </c>
      <c r="B72" s="26" t="s">
        <v>141</v>
      </c>
      <c r="C72" s="2" t="s">
        <v>133</v>
      </c>
      <c r="D72" s="2" t="s">
        <v>179</v>
      </c>
      <c r="E72" s="46">
        <v>4100</v>
      </c>
      <c r="H72" s="91">
        <v>3935.6</v>
      </c>
      <c r="I72" s="91">
        <f t="shared" si="7"/>
        <v>95.99024390243902</v>
      </c>
    </row>
    <row r="73" spans="1:9" ht="12.75" outlineLevel="2">
      <c r="A73" s="25" t="s">
        <v>64</v>
      </c>
      <c r="B73" s="26" t="s">
        <v>213</v>
      </c>
      <c r="C73" s="2" t="s">
        <v>133</v>
      </c>
      <c r="D73" s="2" t="s">
        <v>63</v>
      </c>
      <c r="E73" s="46">
        <v>1037.9</v>
      </c>
      <c r="H73" s="91">
        <v>850</v>
      </c>
      <c r="I73" s="91">
        <f t="shared" si="7"/>
        <v>81.89613642932845</v>
      </c>
    </row>
    <row r="74" spans="1:9" ht="25.5" outlineLevel="2">
      <c r="A74" s="12" t="s">
        <v>143</v>
      </c>
      <c r="B74" s="87" t="s">
        <v>214</v>
      </c>
      <c r="C74" s="24"/>
      <c r="D74" s="24"/>
      <c r="E74" s="45">
        <f>E75+E77+E79+E81+E84</f>
        <v>23015.47</v>
      </c>
      <c r="F74" s="45">
        <f>F75+F77+F79+F81+F84</f>
        <v>0</v>
      </c>
      <c r="G74" s="45">
        <f>G75+G77+G79+G81+G84</f>
        <v>20</v>
      </c>
      <c r="H74" s="45">
        <f>H75+H77+H79+H81+H84</f>
        <v>19727.300000000003</v>
      </c>
      <c r="I74" s="91">
        <f t="shared" si="7"/>
        <v>85.7132181093847</v>
      </c>
    </row>
    <row r="75" spans="1:9" ht="25.5" outlineLevel="2">
      <c r="A75" s="25" t="s">
        <v>132</v>
      </c>
      <c r="B75" s="26" t="s">
        <v>144</v>
      </c>
      <c r="C75" s="10" t="s">
        <v>133</v>
      </c>
      <c r="D75" s="10"/>
      <c r="E75" s="48">
        <f>E76</f>
        <v>7660</v>
      </c>
      <c r="F75" s="48">
        <f>F76</f>
        <v>0</v>
      </c>
      <c r="G75" s="48">
        <f>G76</f>
        <v>0</v>
      </c>
      <c r="H75" s="48">
        <f>H76</f>
        <v>7150.1</v>
      </c>
      <c r="I75" s="91">
        <f t="shared" si="7"/>
        <v>93.34334203655354</v>
      </c>
    </row>
    <row r="76" spans="1:9" ht="12.75" outlineLevel="2">
      <c r="A76" s="64" t="s">
        <v>146</v>
      </c>
      <c r="B76" s="26" t="s">
        <v>144</v>
      </c>
      <c r="C76" s="10" t="s">
        <v>133</v>
      </c>
      <c r="D76" s="10" t="s">
        <v>145</v>
      </c>
      <c r="E76" s="48">
        <v>7660</v>
      </c>
      <c r="H76" s="91">
        <v>7150.1</v>
      </c>
      <c r="I76" s="91">
        <f aca="true" t="shared" si="13" ref="I76:I107">H76/E76*100</f>
        <v>93.34334203655354</v>
      </c>
    </row>
    <row r="77" spans="1:9" ht="25.5" outlineLevel="1">
      <c r="A77" s="25" t="s">
        <v>132</v>
      </c>
      <c r="B77" s="26" t="s">
        <v>148</v>
      </c>
      <c r="C77" s="10" t="s">
        <v>133</v>
      </c>
      <c r="D77" s="10"/>
      <c r="E77" s="46">
        <f>E78</f>
        <v>700</v>
      </c>
      <c r="F77" s="46">
        <f>F78</f>
        <v>0</v>
      </c>
      <c r="G77" s="46">
        <f>G78</f>
        <v>20</v>
      </c>
      <c r="H77" s="46">
        <f>H78</f>
        <v>585.8</v>
      </c>
      <c r="I77" s="91">
        <f t="shared" si="13"/>
        <v>83.68571428571427</v>
      </c>
    </row>
    <row r="78" spans="1:12" s="31" customFormat="1" ht="12.75" outlineLevel="2">
      <c r="A78" s="64" t="s">
        <v>147</v>
      </c>
      <c r="B78" s="26" t="s">
        <v>148</v>
      </c>
      <c r="C78" s="10" t="s">
        <v>133</v>
      </c>
      <c r="D78" s="10" t="s">
        <v>145</v>
      </c>
      <c r="E78" s="46">
        <v>700</v>
      </c>
      <c r="F78" s="29"/>
      <c r="G78" s="30">
        <f>E88-F78</f>
        <v>20</v>
      </c>
      <c r="H78" s="91">
        <v>585.8</v>
      </c>
      <c r="I78" s="91">
        <f t="shared" si="13"/>
        <v>83.68571428571427</v>
      </c>
      <c r="J78" s="30"/>
      <c r="K78" s="29"/>
      <c r="L78" s="38"/>
    </row>
    <row r="79" spans="1:12" s="31" customFormat="1" ht="25.5" outlineLevel="2">
      <c r="A79" s="25" t="s">
        <v>132</v>
      </c>
      <c r="B79" s="26" t="s">
        <v>149</v>
      </c>
      <c r="C79" s="10" t="s">
        <v>133</v>
      </c>
      <c r="D79" s="10"/>
      <c r="E79" s="46">
        <f>E80</f>
        <v>14001.7</v>
      </c>
      <c r="F79" s="46">
        <f>F80</f>
        <v>0</v>
      </c>
      <c r="G79" s="46">
        <f>G80</f>
        <v>0</v>
      </c>
      <c r="H79" s="46">
        <f>H80</f>
        <v>11337.7</v>
      </c>
      <c r="I79" s="91">
        <f t="shared" si="13"/>
        <v>80.9737389031332</v>
      </c>
      <c r="J79" s="30"/>
      <c r="K79" s="29"/>
      <c r="L79" s="38"/>
    </row>
    <row r="80" spans="1:12" s="31" customFormat="1" ht="12.75" outlineLevel="2">
      <c r="A80" s="64" t="s">
        <v>150</v>
      </c>
      <c r="B80" s="26" t="s">
        <v>149</v>
      </c>
      <c r="C80" s="10" t="s">
        <v>133</v>
      </c>
      <c r="D80" s="10" t="s">
        <v>145</v>
      </c>
      <c r="E80" s="46">
        <v>14001.7</v>
      </c>
      <c r="F80" s="29"/>
      <c r="G80" s="30"/>
      <c r="H80" s="91">
        <v>11337.7</v>
      </c>
      <c r="I80" s="91">
        <f t="shared" si="13"/>
        <v>80.9737389031332</v>
      </c>
      <c r="J80" s="30"/>
      <c r="K80" s="29"/>
      <c r="L80" s="38"/>
    </row>
    <row r="81" spans="1:12" s="31" customFormat="1" ht="12.75" outlineLevel="2">
      <c r="A81" s="40" t="s">
        <v>189</v>
      </c>
      <c r="B81" s="33" t="s">
        <v>185</v>
      </c>
      <c r="C81" s="7"/>
      <c r="D81" s="7"/>
      <c r="E81" s="47">
        <f aca="true" t="shared" si="14" ref="E81:H82">E82</f>
        <v>120</v>
      </c>
      <c r="F81" s="47">
        <f t="shared" si="14"/>
        <v>0</v>
      </c>
      <c r="G81" s="47">
        <f t="shared" si="14"/>
        <v>0</v>
      </c>
      <c r="H81" s="47">
        <f t="shared" si="14"/>
        <v>120</v>
      </c>
      <c r="I81" s="91">
        <f t="shared" si="13"/>
        <v>100</v>
      </c>
      <c r="J81" s="30"/>
      <c r="K81" s="29"/>
      <c r="L81" s="38"/>
    </row>
    <row r="82" spans="1:12" s="31" customFormat="1" ht="25.5" outlineLevel="2">
      <c r="A82" s="25" t="s">
        <v>132</v>
      </c>
      <c r="B82" s="26" t="s">
        <v>185</v>
      </c>
      <c r="C82" s="10" t="s">
        <v>133</v>
      </c>
      <c r="D82" s="10"/>
      <c r="E82" s="46">
        <f t="shared" si="14"/>
        <v>120</v>
      </c>
      <c r="F82" s="46">
        <f t="shared" si="14"/>
        <v>0</v>
      </c>
      <c r="G82" s="46">
        <f t="shared" si="14"/>
        <v>0</v>
      </c>
      <c r="H82" s="46">
        <f t="shared" si="14"/>
        <v>120</v>
      </c>
      <c r="I82" s="91">
        <f t="shared" si="13"/>
        <v>100</v>
      </c>
      <c r="J82" s="30"/>
      <c r="K82" s="29"/>
      <c r="L82" s="38"/>
    </row>
    <row r="83" spans="1:12" s="31" customFormat="1" ht="12.75" outlineLevel="2">
      <c r="A83" s="64" t="s">
        <v>190</v>
      </c>
      <c r="B83" s="26" t="s">
        <v>185</v>
      </c>
      <c r="C83" s="10" t="s">
        <v>133</v>
      </c>
      <c r="D83" s="10" t="s">
        <v>145</v>
      </c>
      <c r="E83" s="46">
        <v>120</v>
      </c>
      <c r="F83" s="29"/>
      <c r="G83" s="30"/>
      <c r="H83" s="91">
        <v>120</v>
      </c>
      <c r="I83" s="91">
        <f t="shared" si="13"/>
        <v>100</v>
      </c>
      <c r="J83" s="30"/>
      <c r="K83" s="29"/>
      <c r="L83" s="38"/>
    </row>
    <row r="84" spans="1:12" s="31" customFormat="1" ht="12.75" outlineLevel="2">
      <c r="A84" s="40" t="s">
        <v>189</v>
      </c>
      <c r="B84" s="33" t="s">
        <v>207</v>
      </c>
      <c r="C84" s="7"/>
      <c r="D84" s="7"/>
      <c r="E84" s="46">
        <f>E85</f>
        <v>533.77</v>
      </c>
      <c r="F84" s="47">
        <f>F85</f>
        <v>0</v>
      </c>
      <c r="G84" s="47">
        <f>G85</f>
        <v>0</v>
      </c>
      <c r="H84" s="46">
        <f>H85</f>
        <v>533.7</v>
      </c>
      <c r="I84" s="91">
        <f t="shared" si="13"/>
        <v>99.9868857373026</v>
      </c>
      <c r="J84" s="30"/>
      <c r="K84" s="29"/>
      <c r="L84" s="38"/>
    </row>
    <row r="85" spans="1:12" s="31" customFormat="1" ht="12.75" outlineLevel="2">
      <c r="A85" s="64" t="s">
        <v>208</v>
      </c>
      <c r="B85" s="26" t="s">
        <v>207</v>
      </c>
      <c r="C85" s="10" t="s">
        <v>133</v>
      </c>
      <c r="D85" s="10" t="s">
        <v>145</v>
      </c>
      <c r="E85" s="46">
        <v>533.77</v>
      </c>
      <c r="F85" s="29"/>
      <c r="G85" s="30"/>
      <c r="H85" s="91">
        <v>533.7</v>
      </c>
      <c r="I85" s="91">
        <f t="shared" si="13"/>
        <v>99.9868857373026</v>
      </c>
      <c r="J85" s="30"/>
      <c r="K85" s="29"/>
      <c r="L85" s="38"/>
    </row>
    <row r="86" spans="1:9" ht="12.75" outlineLevel="2">
      <c r="A86" s="81" t="s">
        <v>151</v>
      </c>
      <c r="B86" s="17">
        <v>56</v>
      </c>
      <c r="C86" s="17"/>
      <c r="D86" s="3"/>
      <c r="E86" s="49">
        <f>E87+E91</f>
        <v>420</v>
      </c>
      <c r="F86" s="49">
        <f>F87+F91</f>
        <v>200</v>
      </c>
      <c r="G86" s="49">
        <f>G87+G91</f>
        <v>1700</v>
      </c>
      <c r="H86" s="96">
        <f>H87+H91</f>
        <v>365.3</v>
      </c>
      <c r="I86" s="91">
        <f t="shared" si="13"/>
        <v>86.97619047619047</v>
      </c>
    </row>
    <row r="87" spans="1:9" ht="12.75" outlineLevel="2">
      <c r="A87" s="12" t="s">
        <v>110</v>
      </c>
      <c r="B87" s="24" t="s">
        <v>112</v>
      </c>
      <c r="C87" s="24"/>
      <c r="D87" s="24"/>
      <c r="E87" s="45">
        <f aca="true" t="shared" si="15" ref="E87:H89">E88</f>
        <v>20</v>
      </c>
      <c r="F87" s="45">
        <f t="shared" si="15"/>
        <v>0</v>
      </c>
      <c r="G87" s="45">
        <f t="shared" si="15"/>
        <v>400</v>
      </c>
      <c r="H87" s="45">
        <f t="shared" si="15"/>
        <v>20</v>
      </c>
      <c r="I87" s="91">
        <f t="shared" si="13"/>
        <v>100</v>
      </c>
    </row>
    <row r="88" spans="1:9" ht="12.75" outlineLevel="1">
      <c r="A88" s="44" t="s">
        <v>152</v>
      </c>
      <c r="B88" s="33" t="s">
        <v>191</v>
      </c>
      <c r="C88" s="1"/>
      <c r="D88" s="1"/>
      <c r="E88" s="47">
        <f t="shared" si="15"/>
        <v>20</v>
      </c>
      <c r="F88" s="47">
        <f t="shared" si="15"/>
        <v>0</v>
      </c>
      <c r="G88" s="47">
        <f t="shared" si="15"/>
        <v>400</v>
      </c>
      <c r="H88" s="47">
        <f t="shared" si="15"/>
        <v>20</v>
      </c>
      <c r="I88" s="91">
        <f t="shared" si="13"/>
        <v>100</v>
      </c>
    </row>
    <row r="89" spans="1:12" s="31" customFormat="1" ht="25.5" outlineLevel="2">
      <c r="A89" s="25" t="s">
        <v>132</v>
      </c>
      <c r="B89" s="26" t="s">
        <v>191</v>
      </c>
      <c r="C89" s="10" t="s">
        <v>133</v>
      </c>
      <c r="D89" s="10"/>
      <c r="E89" s="48">
        <f t="shared" si="15"/>
        <v>20</v>
      </c>
      <c r="F89" s="48">
        <f t="shared" si="15"/>
        <v>0</v>
      </c>
      <c r="G89" s="48">
        <f t="shared" si="15"/>
        <v>400</v>
      </c>
      <c r="H89" s="48">
        <f t="shared" si="15"/>
        <v>20</v>
      </c>
      <c r="I89" s="91">
        <f t="shared" si="13"/>
        <v>100</v>
      </c>
      <c r="J89" s="30"/>
      <c r="K89" s="29"/>
      <c r="L89" s="38"/>
    </row>
    <row r="90" spans="1:9" ht="12.75" outlineLevel="2">
      <c r="A90" s="43" t="s">
        <v>46</v>
      </c>
      <c r="B90" s="26" t="s">
        <v>191</v>
      </c>
      <c r="C90" s="10" t="s">
        <v>133</v>
      </c>
      <c r="D90" s="10" t="s">
        <v>47</v>
      </c>
      <c r="E90" s="48">
        <v>20</v>
      </c>
      <c r="G90" s="6">
        <f>E93-F90</f>
        <v>400</v>
      </c>
      <c r="H90" s="91">
        <v>20</v>
      </c>
      <c r="I90" s="91">
        <f t="shared" si="13"/>
        <v>100</v>
      </c>
    </row>
    <row r="91" spans="1:9" ht="51" outlineLevel="2">
      <c r="A91" s="12" t="s">
        <v>111</v>
      </c>
      <c r="B91" s="24" t="s">
        <v>113</v>
      </c>
      <c r="C91" s="24"/>
      <c r="D91" s="24"/>
      <c r="E91" s="45">
        <f aca="true" t="shared" si="16" ref="E91:H92">E92</f>
        <v>400</v>
      </c>
      <c r="F91" s="45">
        <f t="shared" si="16"/>
        <v>200</v>
      </c>
      <c r="G91" s="45">
        <f t="shared" si="16"/>
        <v>1300</v>
      </c>
      <c r="H91" s="45">
        <f t="shared" si="16"/>
        <v>345.3</v>
      </c>
      <c r="I91" s="91">
        <f t="shared" si="13"/>
        <v>86.325</v>
      </c>
    </row>
    <row r="92" spans="1:9" ht="25.5" outlineLevel="1">
      <c r="A92" s="44" t="s">
        <v>50</v>
      </c>
      <c r="B92" s="33" t="s">
        <v>153</v>
      </c>
      <c r="C92" s="1"/>
      <c r="D92" s="1"/>
      <c r="E92" s="47">
        <f t="shared" si="16"/>
        <v>400</v>
      </c>
      <c r="F92" s="47">
        <f t="shared" si="16"/>
        <v>200</v>
      </c>
      <c r="G92" s="47">
        <f t="shared" si="16"/>
        <v>1300</v>
      </c>
      <c r="H92" s="47">
        <f t="shared" si="16"/>
        <v>345.3</v>
      </c>
      <c r="I92" s="91">
        <f t="shared" si="13"/>
        <v>86.325</v>
      </c>
    </row>
    <row r="93" spans="1:12" s="31" customFormat="1" ht="25.5" outlineLevel="2">
      <c r="A93" s="25" t="s">
        <v>132</v>
      </c>
      <c r="B93" s="26" t="s">
        <v>153</v>
      </c>
      <c r="C93" s="2" t="s">
        <v>133</v>
      </c>
      <c r="D93" s="2"/>
      <c r="E93" s="46">
        <f>E94+E95</f>
        <v>400</v>
      </c>
      <c r="F93" s="46">
        <f>F94+F95</f>
        <v>200</v>
      </c>
      <c r="G93" s="46">
        <f>G94+G95</f>
        <v>1300</v>
      </c>
      <c r="H93" s="46">
        <f>H94+H95</f>
        <v>345.3</v>
      </c>
      <c r="I93" s="91">
        <f t="shared" si="13"/>
        <v>86.325</v>
      </c>
      <c r="J93" s="30"/>
      <c r="K93" s="29"/>
      <c r="L93" s="38"/>
    </row>
    <row r="94" spans="1:9" ht="25.5" outlineLevel="2">
      <c r="A94" s="25" t="s">
        <v>48</v>
      </c>
      <c r="B94" s="26" t="s">
        <v>153</v>
      </c>
      <c r="C94" s="2" t="s">
        <v>133</v>
      </c>
      <c r="D94" s="2" t="s">
        <v>49</v>
      </c>
      <c r="E94" s="46">
        <v>200</v>
      </c>
      <c r="F94" s="46">
        <v>200</v>
      </c>
      <c r="G94" s="46">
        <v>200</v>
      </c>
      <c r="H94" s="46">
        <v>179.8</v>
      </c>
      <c r="I94" s="91">
        <f t="shared" si="13"/>
        <v>89.9</v>
      </c>
    </row>
    <row r="95" spans="1:12" s="31" customFormat="1" ht="12.75" outlineLevel="2">
      <c r="A95" s="25" t="s">
        <v>155</v>
      </c>
      <c r="B95" s="26" t="s">
        <v>153</v>
      </c>
      <c r="C95" s="2" t="s">
        <v>133</v>
      </c>
      <c r="D95" s="2" t="s">
        <v>154</v>
      </c>
      <c r="E95" s="46">
        <v>200</v>
      </c>
      <c r="F95" s="29"/>
      <c r="G95" s="30">
        <f>E98-F95</f>
        <v>1100</v>
      </c>
      <c r="H95" s="91">
        <v>165.5</v>
      </c>
      <c r="I95" s="91">
        <f t="shared" si="13"/>
        <v>82.75</v>
      </c>
      <c r="J95" s="30"/>
      <c r="K95" s="29"/>
      <c r="L95" s="38"/>
    </row>
    <row r="96" spans="1:9" ht="12.75" outlineLevel="2">
      <c r="A96" s="81" t="s">
        <v>156</v>
      </c>
      <c r="B96" s="17">
        <v>57</v>
      </c>
      <c r="C96" s="17"/>
      <c r="D96" s="3"/>
      <c r="E96" s="49">
        <f>E97+E101+E105</f>
        <v>13306.400000000001</v>
      </c>
      <c r="F96" s="49">
        <f>F97+F101+F105</f>
        <v>5944.5</v>
      </c>
      <c r="G96" s="49" t="e">
        <f>G97+G101+G105</f>
        <v>#REF!</v>
      </c>
      <c r="H96" s="49">
        <f>H97+H101+H105</f>
        <v>12179.800000000001</v>
      </c>
      <c r="I96" s="91">
        <f t="shared" si="13"/>
        <v>91.53339746287502</v>
      </c>
    </row>
    <row r="97" spans="1:9" ht="12.75" outlineLevel="2">
      <c r="A97" s="12" t="s">
        <v>157</v>
      </c>
      <c r="B97" s="24" t="s">
        <v>114</v>
      </c>
      <c r="C97" s="24"/>
      <c r="D97" s="24"/>
      <c r="E97" s="45">
        <f aca="true" t="shared" si="17" ref="E97:H99">E98</f>
        <v>1100</v>
      </c>
      <c r="F97" s="45">
        <f t="shared" si="17"/>
        <v>0</v>
      </c>
      <c r="G97" s="45" t="e">
        <f t="shared" si="17"/>
        <v>#REF!</v>
      </c>
      <c r="H97" s="45">
        <f t="shared" si="17"/>
        <v>985.9</v>
      </c>
      <c r="I97" s="91">
        <f t="shared" si="13"/>
        <v>89.62727272727273</v>
      </c>
    </row>
    <row r="98" spans="1:12" s="31" customFormat="1" ht="25.5" outlineLevel="2">
      <c r="A98" s="44" t="s">
        <v>56</v>
      </c>
      <c r="B98" s="33" t="s">
        <v>94</v>
      </c>
      <c r="C98" s="1"/>
      <c r="D98" s="1"/>
      <c r="E98" s="47">
        <f t="shared" si="17"/>
        <v>1100</v>
      </c>
      <c r="F98" s="47">
        <f t="shared" si="17"/>
        <v>0</v>
      </c>
      <c r="G98" s="47" t="e">
        <f t="shared" si="17"/>
        <v>#REF!</v>
      </c>
      <c r="H98" s="47">
        <f t="shared" si="17"/>
        <v>985.9</v>
      </c>
      <c r="I98" s="91">
        <f t="shared" si="13"/>
        <v>89.62727272727273</v>
      </c>
      <c r="J98" s="30"/>
      <c r="K98" s="29"/>
      <c r="L98" s="38"/>
    </row>
    <row r="99" spans="1:9" ht="25.5" outlineLevel="2" collapsed="1">
      <c r="A99" s="25" t="s">
        <v>132</v>
      </c>
      <c r="B99" s="26" t="s">
        <v>94</v>
      </c>
      <c r="C99" s="2" t="s">
        <v>133</v>
      </c>
      <c r="D99" s="2"/>
      <c r="E99" s="46">
        <f t="shared" si="17"/>
        <v>1100</v>
      </c>
      <c r="F99" s="46">
        <f t="shared" si="17"/>
        <v>0</v>
      </c>
      <c r="G99" s="46" t="e">
        <f t="shared" si="17"/>
        <v>#REF!</v>
      </c>
      <c r="H99" s="46">
        <f t="shared" si="17"/>
        <v>985.9</v>
      </c>
      <c r="I99" s="91">
        <f t="shared" si="13"/>
        <v>89.62727272727273</v>
      </c>
    </row>
    <row r="100" spans="1:9" ht="12.75" outlineLevel="2">
      <c r="A100" s="25" t="s">
        <v>54</v>
      </c>
      <c r="B100" s="26" t="s">
        <v>94</v>
      </c>
      <c r="C100" s="2" t="s">
        <v>133</v>
      </c>
      <c r="D100" s="2" t="s">
        <v>55</v>
      </c>
      <c r="E100" s="46">
        <v>1100</v>
      </c>
      <c r="G100" s="6" t="e">
        <f>#REF!-F100</f>
        <v>#REF!</v>
      </c>
      <c r="H100" s="91">
        <v>985.9</v>
      </c>
      <c r="I100" s="91">
        <f t="shared" si="13"/>
        <v>89.62727272727273</v>
      </c>
    </row>
    <row r="101" spans="1:9" ht="25.5" outlineLevel="2">
      <c r="A101" s="12" t="s">
        <v>158</v>
      </c>
      <c r="B101" s="24" t="s">
        <v>115</v>
      </c>
      <c r="C101" s="24"/>
      <c r="D101" s="24"/>
      <c r="E101" s="45">
        <f aca="true" t="shared" si="18" ref="E101:H103">E102</f>
        <v>20</v>
      </c>
      <c r="F101" s="45">
        <f t="shared" si="18"/>
        <v>0</v>
      </c>
      <c r="G101" s="45" t="e">
        <f t="shared" si="18"/>
        <v>#REF!</v>
      </c>
      <c r="H101" s="45">
        <f t="shared" si="18"/>
        <v>20</v>
      </c>
      <c r="I101" s="91">
        <f t="shared" si="13"/>
        <v>100</v>
      </c>
    </row>
    <row r="102" spans="1:12" s="31" customFormat="1" ht="25.5" outlineLevel="2">
      <c r="A102" s="44" t="s">
        <v>159</v>
      </c>
      <c r="B102" s="42" t="s">
        <v>95</v>
      </c>
      <c r="C102" s="7"/>
      <c r="D102" s="7"/>
      <c r="E102" s="51">
        <f t="shared" si="18"/>
        <v>20</v>
      </c>
      <c r="F102" s="51">
        <f t="shared" si="18"/>
        <v>0</v>
      </c>
      <c r="G102" s="51" t="e">
        <f t="shared" si="18"/>
        <v>#REF!</v>
      </c>
      <c r="H102" s="51">
        <f t="shared" si="18"/>
        <v>20</v>
      </c>
      <c r="I102" s="91">
        <f t="shared" si="13"/>
        <v>100</v>
      </c>
      <c r="J102" s="30"/>
      <c r="K102" s="29"/>
      <c r="L102" s="38"/>
    </row>
    <row r="103" spans="1:9" ht="25.5" outlineLevel="2">
      <c r="A103" s="25" t="s">
        <v>132</v>
      </c>
      <c r="B103" s="42" t="s">
        <v>95</v>
      </c>
      <c r="C103" s="10" t="s">
        <v>133</v>
      </c>
      <c r="D103" s="10"/>
      <c r="E103" s="48">
        <f t="shared" si="18"/>
        <v>20</v>
      </c>
      <c r="F103" s="48">
        <f t="shared" si="18"/>
        <v>0</v>
      </c>
      <c r="G103" s="48" t="e">
        <f t="shared" si="18"/>
        <v>#REF!</v>
      </c>
      <c r="H103" s="48">
        <f t="shared" si="18"/>
        <v>20</v>
      </c>
      <c r="I103" s="91">
        <f t="shared" si="13"/>
        <v>100</v>
      </c>
    </row>
    <row r="104" spans="1:9" ht="25.5" outlineLevel="2">
      <c r="A104" s="25" t="s">
        <v>159</v>
      </c>
      <c r="B104" s="42" t="s">
        <v>95</v>
      </c>
      <c r="C104" s="10" t="s">
        <v>133</v>
      </c>
      <c r="D104" s="10" t="s">
        <v>58</v>
      </c>
      <c r="E104" s="48">
        <v>20</v>
      </c>
      <c r="G104" s="6" t="e">
        <f>#REF!-F104</f>
        <v>#REF!</v>
      </c>
      <c r="H104" s="91">
        <v>20</v>
      </c>
      <c r="I104" s="91">
        <f t="shared" si="13"/>
        <v>100</v>
      </c>
    </row>
    <row r="105" spans="1:12" s="31" customFormat="1" ht="12.75" outlineLevel="2">
      <c r="A105" s="12" t="s">
        <v>161</v>
      </c>
      <c r="B105" s="24" t="s">
        <v>116</v>
      </c>
      <c r="C105" s="24"/>
      <c r="D105" s="24"/>
      <c r="E105" s="45">
        <f>E106+E110+E112+E113</f>
        <v>12186.400000000001</v>
      </c>
      <c r="F105" s="45">
        <f>F106+F110+F112+F113</f>
        <v>5944.5</v>
      </c>
      <c r="G105" s="45" t="e">
        <f>G106+G110+G112+G113</f>
        <v>#REF!</v>
      </c>
      <c r="H105" s="45">
        <f>H106+H110+H112+H113</f>
        <v>11173.900000000001</v>
      </c>
      <c r="I105" s="91">
        <f t="shared" si="13"/>
        <v>91.6915578021401</v>
      </c>
      <c r="J105" s="30"/>
      <c r="K105" s="29"/>
      <c r="L105" s="38"/>
    </row>
    <row r="106" spans="1:9" ht="25.5" outlineLevel="2" collapsed="1">
      <c r="A106" s="44" t="s">
        <v>0</v>
      </c>
      <c r="B106" s="33" t="s">
        <v>160</v>
      </c>
      <c r="C106" s="1"/>
      <c r="D106" s="1"/>
      <c r="E106" s="47">
        <f aca="true" t="shared" si="19" ref="E106:H107">E107</f>
        <v>4247.3</v>
      </c>
      <c r="F106" s="47">
        <f t="shared" si="19"/>
        <v>5944.5</v>
      </c>
      <c r="G106" s="47" t="e">
        <f t="shared" si="19"/>
        <v>#REF!</v>
      </c>
      <c r="H106" s="47">
        <f t="shared" si="19"/>
        <v>3484.5</v>
      </c>
      <c r="I106" s="91">
        <f t="shared" si="13"/>
        <v>82.04035504909001</v>
      </c>
    </row>
    <row r="107" spans="1:9" ht="25.5" outlineLevel="2">
      <c r="A107" s="25" t="s">
        <v>132</v>
      </c>
      <c r="B107" s="33" t="s">
        <v>160</v>
      </c>
      <c r="C107" s="2" t="s">
        <v>133</v>
      </c>
      <c r="D107" s="2"/>
      <c r="E107" s="46">
        <f t="shared" si="19"/>
        <v>4247.3</v>
      </c>
      <c r="F107" s="46">
        <f t="shared" si="19"/>
        <v>5944.5</v>
      </c>
      <c r="G107" s="46" t="e">
        <f t="shared" si="19"/>
        <v>#REF!</v>
      </c>
      <c r="H107" s="46">
        <f t="shared" si="19"/>
        <v>3484.5</v>
      </c>
      <c r="I107" s="91">
        <f t="shared" si="13"/>
        <v>82.04035504909001</v>
      </c>
    </row>
    <row r="108" spans="1:9" ht="31.5" customHeight="1" outlineLevel="1">
      <c r="A108" s="25" t="s">
        <v>51</v>
      </c>
      <c r="B108" s="33" t="s">
        <v>160</v>
      </c>
      <c r="C108" s="2" t="s">
        <v>133</v>
      </c>
      <c r="D108" s="2" t="s">
        <v>52</v>
      </c>
      <c r="E108" s="46">
        <v>4247.3</v>
      </c>
      <c r="F108" s="5">
        <v>5944.5</v>
      </c>
      <c r="G108" s="6" t="e">
        <f>#REF!-F108</f>
        <v>#REF!</v>
      </c>
      <c r="H108" s="91">
        <v>3484.5</v>
      </c>
      <c r="I108" s="91">
        <f aca="true" t="shared" si="20" ref="I108:I139">H108/E108*100</f>
        <v>82.04035504909001</v>
      </c>
    </row>
    <row r="109" spans="1:9" ht="31.5" customHeight="1" outlineLevel="1">
      <c r="A109" s="44" t="s">
        <v>0</v>
      </c>
      <c r="B109" s="33" t="s">
        <v>162</v>
      </c>
      <c r="C109" s="1" t="s">
        <v>133</v>
      </c>
      <c r="D109" s="1"/>
      <c r="E109" s="47">
        <f aca="true" t="shared" si="21" ref="E109:H110">E110</f>
        <v>600</v>
      </c>
      <c r="F109" s="47">
        <f t="shared" si="21"/>
        <v>0</v>
      </c>
      <c r="G109" s="47">
        <f t="shared" si="21"/>
        <v>0</v>
      </c>
      <c r="H109" s="47">
        <f t="shared" si="21"/>
        <v>350.3</v>
      </c>
      <c r="I109" s="91">
        <f t="shared" si="20"/>
        <v>58.38333333333333</v>
      </c>
    </row>
    <row r="110" spans="1:9" ht="31.5" customHeight="1" outlineLevel="1">
      <c r="A110" s="25" t="s">
        <v>132</v>
      </c>
      <c r="B110" s="26" t="s">
        <v>162</v>
      </c>
      <c r="C110" s="2" t="s">
        <v>133</v>
      </c>
      <c r="D110" s="2"/>
      <c r="E110" s="46">
        <f t="shared" si="21"/>
        <v>600</v>
      </c>
      <c r="F110" s="46">
        <f t="shared" si="21"/>
        <v>0</v>
      </c>
      <c r="G110" s="46">
        <f t="shared" si="21"/>
        <v>0</v>
      </c>
      <c r="H110" s="46">
        <f t="shared" si="21"/>
        <v>350.3</v>
      </c>
      <c r="I110" s="91">
        <f t="shared" si="20"/>
        <v>58.38333333333333</v>
      </c>
    </row>
    <row r="111" spans="1:9" ht="31.5" customHeight="1" outlineLevel="1">
      <c r="A111" s="25" t="s">
        <v>51</v>
      </c>
      <c r="B111" s="33" t="s">
        <v>162</v>
      </c>
      <c r="C111" s="2" t="s">
        <v>133</v>
      </c>
      <c r="D111" s="2" t="s">
        <v>52</v>
      </c>
      <c r="E111" s="46">
        <v>600</v>
      </c>
      <c r="H111" s="91">
        <v>350.3</v>
      </c>
      <c r="I111" s="91">
        <f t="shared" si="20"/>
        <v>58.38333333333333</v>
      </c>
    </row>
    <row r="112" spans="1:9" ht="38.25" customHeight="1" outlineLevel="1">
      <c r="A112" s="25" t="s">
        <v>205</v>
      </c>
      <c r="B112" s="33" t="s">
        <v>203</v>
      </c>
      <c r="C112" s="2" t="s">
        <v>133</v>
      </c>
      <c r="D112" s="2" t="s">
        <v>52</v>
      </c>
      <c r="E112" s="46">
        <v>3409.4</v>
      </c>
      <c r="H112" s="46">
        <v>3409.4</v>
      </c>
      <c r="I112" s="91">
        <f t="shared" si="20"/>
        <v>100</v>
      </c>
    </row>
    <row r="113" spans="1:9" ht="31.5" customHeight="1" outlineLevel="1">
      <c r="A113" s="25" t="s">
        <v>206</v>
      </c>
      <c r="B113" s="33" t="s">
        <v>204</v>
      </c>
      <c r="C113" s="2" t="s">
        <v>133</v>
      </c>
      <c r="D113" s="2" t="s">
        <v>52</v>
      </c>
      <c r="E113" s="46">
        <v>3929.7</v>
      </c>
      <c r="H113" s="46">
        <v>3929.7</v>
      </c>
      <c r="I113" s="91">
        <f t="shared" si="20"/>
        <v>100</v>
      </c>
    </row>
    <row r="114" spans="1:9" ht="36.75" customHeight="1" outlineLevel="2">
      <c r="A114" s="81" t="s">
        <v>117</v>
      </c>
      <c r="B114" s="17">
        <v>58</v>
      </c>
      <c r="C114" s="17"/>
      <c r="D114" s="3"/>
      <c r="E114" s="49">
        <f aca="true" t="shared" si="22" ref="E114:H115">E115</f>
        <v>500</v>
      </c>
      <c r="F114" s="49">
        <f t="shared" si="22"/>
        <v>0</v>
      </c>
      <c r="G114" s="49" t="e">
        <f t="shared" si="22"/>
        <v>#REF!</v>
      </c>
      <c r="H114" s="49">
        <f t="shared" si="22"/>
        <v>379.9</v>
      </c>
      <c r="I114" s="91">
        <f t="shared" si="20"/>
        <v>75.97999999999999</v>
      </c>
    </row>
    <row r="115" spans="1:9" ht="25.5" outlineLevel="2">
      <c r="A115" s="12" t="s">
        <v>163</v>
      </c>
      <c r="B115" s="24" t="s">
        <v>118</v>
      </c>
      <c r="C115" s="24"/>
      <c r="D115" s="24"/>
      <c r="E115" s="45">
        <f t="shared" si="22"/>
        <v>500</v>
      </c>
      <c r="F115" s="45">
        <f t="shared" si="22"/>
        <v>0</v>
      </c>
      <c r="G115" s="45" t="e">
        <f t="shared" si="22"/>
        <v>#REF!</v>
      </c>
      <c r="H115" s="45">
        <f t="shared" si="22"/>
        <v>379.9</v>
      </c>
      <c r="I115" s="91">
        <f t="shared" si="20"/>
        <v>75.97999999999999</v>
      </c>
    </row>
    <row r="116" spans="1:9" ht="25.5" outlineLevel="1">
      <c r="A116" s="25" t="s">
        <v>132</v>
      </c>
      <c r="B116" s="26" t="s">
        <v>99</v>
      </c>
      <c r="C116" s="2" t="s">
        <v>133</v>
      </c>
      <c r="D116" s="2"/>
      <c r="E116" s="46">
        <f>SUM(E117:E117)</f>
        <v>500</v>
      </c>
      <c r="F116" s="46">
        <f>SUM(F117:F117)</f>
        <v>0</v>
      </c>
      <c r="G116" s="46" t="e">
        <f>SUM(G117:G117)</f>
        <v>#REF!</v>
      </c>
      <c r="H116" s="46">
        <f>SUM(H117:H117)</f>
        <v>379.9</v>
      </c>
      <c r="I116" s="91">
        <f t="shared" si="20"/>
        <v>75.97999999999999</v>
      </c>
    </row>
    <row r="117" spans="1:12" s="31" customFormat="1" ht="25.5" outlineLevel="2">
      <c r="A117" s="25" t="s">
        <v>163</v>
      </c>
      <c r="B117" s="26" t="s">
        <v>99</v>
      </c>
      <c r="C117" s="2" t="s">
        <v>133</v>
      </c>
      <c r="D117" s="2" t="s">
        <v>145</v>
      </c>
      <c r="E117" s="46">
        <v>500</v>
      </c>
      <c r="F117" s="29"/>
      <c r="G117" s="30" t="e">
        <f>#REF!-F117</f>
        <v>#REF!</v>
      </c>
      <c r="H117" s="92">
        <v>379.9</v>
      </c>
      <c r="I117" s="91">
        <f t="shared" si="20"/>
        <v>75.97999999999999</v>
      </c>
      <c r="J117" s="30"/>
      <c r="K117" s="29"/>
      <c r="L117" s="38"/>
    </row>
    <row r="118" spans="1:9" ht="25.5" customHeight="1" outlineLevel="2">
      <c r="A118" s="81" t="s">
        <v>176</v>
      </c>
      <c r="B118" s="17">
        <v>59</v>
      </c>
      <c r="C118" s="18"/>
      <c r="D118" s="3"/>
      <c r="E118" s="49">
        <f>E119</f>
        <v>865</v>
      </c>
      <c r="F118" s="49">
        <f>F119</f>
        <v>0</v>
      </c>
      <c r="G118" s="49" t="e">
        <f>G119</f>
        <v>#REF!</v>
      </c>
      <c r="H118" s="49">
        <f>H119</f>
        <v>654.2</v>
      </c>
      <c r="I118" s="91">
        <f t="shared" si="20"/>
        <v>75.6300578034682</v>
      </c>
    </row>
    <row r="119" spans="1:9" ht="12.75" outlineLevel="3">
      <c r="A119" s="12" t="s">
        <v>177</v>
      </c>
      <c r="B119" s="24" t="s">
        <v>123</v>
      </c>
      <c r="C119" s="24"/>
      <c r="D119" s="24"/>
      <c r="E119" s="45">
        <f>E120+E123</f>
        <v>865</v>
      </c>
      <c r="F119" s="45">
        <f>F120+F123</f>
        <v>0</v>
      </c>
      <c r="G119" s="45" t="e">
        <f>G120+G123</f>
        <v>#REF!</v>
      </c>
      <c r="H119" s="45">
        <f>H120+H123</f>
        <v>654.2</v>
      </c>
      <c r="I119" s="91">
        <f t="shared" si="20"/>
        <v>75.6300578034682</v>
      </c>
    </row>
    <row r="120" spans="1:12" s="31" customFormat="1" ht="40.5" customHeight="1" outlineLevel="3">
      <c r="A120" s="44" t="s">
        <v>67</v>
      </c>
      <c r="B120" s="33" t="s">
        <v>98</v>
      </c>
      <c r="C120" s="1"/>
      <c r="D120" s="1"/>
      <c r="E120" s="47">
        <f aca="true" t="shared" si="23" ref="E120:H121">E121</f>
        <v>700</v>
      </c>
      <c r="F120" s="47">
        <f t="shared" si="23"/>
        <v>0</v>
      </c>
      <c r="G120" s="47" t="e">
        <f t="shared" si="23"/>
        <v>#REF!</v>
      </c>
      <c r="H120" s="47">
        <f t="shared" si="23"/>
        <v>489.2</v>
      </c>
      <c r="I120" s="91">
        <f t="shared" si="20"/>
        <v>69.88571428571429</v>
      </c>
      <c r="J120" s="30"/>
      <c r="K120" s="29"/>
      <c r="L120" s="38"/>
    </row>
    <row r="121" spans="1:9" ht="25.5" outlineLevel="3">
      <c r="A121" s="25" t="s">
        <v>132</v>
      </c>
      <c r="B121" s="26" t="s">
        <v>98</v>
      </c>
      <c r="C121" s="2" t="s">
        <v>133</v>
      </c>
      <c r="D121" s="2"/>
      <c r="E121" s="46">
        <f t="shared" si="23"/>
        <v>700</v>
      </c>
      <c r="F121" s="46">
        <f t="shared" si="23"/>
        <v>0</v>
      </c>
      <c r="G121" s="46" t="e">
        <f t="shared" si="23"/>
        <v>#REF!</v>
      </c>
      <c r="H121" s="46">
        <f t="shared" si="23"/>
        <v>489.2</v>
      </c>
      <c r="I121" s="91">
        <f t="shared" si="20"/>
        <v>69.88571428571429</v>
      </c>
    </row>
    <row r="122" spans="1:9" ht="12.75" outlineLevel="3" collapsed="1">
      <c r="A122" s="25" t="s">
        <v>65</v>
      </c>
      <c r="B122" s="26" t="s">
        <v>98</v>
      </c>
      <c r="C122" s="2" t="s">
        <v>133</v>
      </c>
      <c r="D122" s="2" t="s">
        <v>66</v>
      </c>
      <c r="E122" s="46">
        <v>700</v>
      </c>
      <c r="G122" s="6" t="e">
        <f>#REF!-F122</f>
        <v>#REF!</v>
      </c>
      <c r="H122" s="91">
        <v>489.2</v>
      </c>
      <c r="I122" s="91">
        <f t="shared" si="20"/>
        <v>69.88571428571429</v>
      </c>
    </row>
    <row r="123" spans="1:9" ht="12.75" outlineLevel="3">
      <c r="A123" s="25" t="s">
        <v>67</v>
      </c>
      <c r="B123" s="26" t="s">
        <v>199</v>
      </c>
      <c r="C123" s="2"/>
      <c r="D123" s="2"/>
      <c r="E123" s="46">
        <f>E124</f>
        <v>165</v>
      </c>
      <c r="F123" s="46">
        <f>F124</f>
        <v>0</v>
      </c>
      <c r="G123" s="46">
        <f>G124</f>
        <v>0</v>
      </c>
      <c r="H123" s="46">
        <f>H124</f>
        <v>165</v>
      </c>
      <c r="I123" s="91">
        <f t="shared" si="20"/>
        <v>100</v>
      </c>
    </row>
    <row r="124" spans="1:9" ht="12.75" outlineLevel="3">
      <c r="A124" s="25" t="s">
        <v>67</v>
      </c>
      <c r="B124" s="26" t="s">
        <v>199</v>
      </c>
      <c r="C124" s="2" t="s">
        <v>134</v>
      </c>
      <c r="D124" s="2" t="s">
        <v>66</v>
      </c>
      <c r="E124" s="46">
        <v>165</v>
      </c>
      <c r="H124" s="91">
        <v>165</v>
      </c>
      <c r="I124" s="91">
        <f t="shared" si="20"/>
        <v>100</v>
      </c>
    </row>
    <row r="125" spans="1:9" ht="12.75" outlineLevel="2">
      <c r="A125" s="81" t="s">
        <v>125</v>
      </c>
      <c r="B125" s="17">
        <v>61</v>
      </c>
      <c r="C125" s="17"/>
      <c r="D125" s="3"/>
      <c r="E125" s="49">
        <f>E126+E136</f>
        <v>17818.9</v>
      </c>
      <c r="F125" s="49">
        <f>F126+F136</f>
        <v>12661.7</v>
      </c>
      <c r="G125" s="49">
        <f>G126+G136</f>
        <v>12661.7</v>
      </c>
      <c r="H125" s="49">
        <f>H126+H136</f>
        <v>17217.8</v>
      </c>
      <c r="I125" s="91">
        <f t="shared" si="20"/>
        <v>96.62661555988304</v>
      </c>
    </row>
    <row r="126" spans="1:9" ht="26.25" customHeight="1" outlineLevel="2">
      <c r="A126" s="75" t="s">
        <v>12</v>
      </c>
      <c r="B126" s="24" t="s">
        <v>7</v>
      </c>
      <c r="C126" s="24"/>
      <c r="D126" s="24"/>
      <c r="E126" s="45">
        <f>E127+E130+E133</f>
        <v>14608.400000000001</v>
      </c>
      <c r="F126" s="45">
        <f>F127+F130+F133</f>
        <v>12661.7</v>
      </c>
      <c r="G126" s="45">
        <f>G127+G130+G133</f>
        <v>12661.7</v>
      </c>
      <c r="H126" s="45">
        <f>H127+H130+H133</f>
        <v>14441</v>
      </c>
      <c r="I126" s="91">
        <f t="shared" si="20"/>
        <v>98.85408395169901</v>
      </c>
    </row>
    <row r="127" spans="1:9" ht="12.75" outlineLevel="2">
      <c r="A127" s="32" t="s">
        <v>130</v>
      </c>
      <c r="B127" s="33" t="s">
        <v>8</v>
      </c>
      <c r="C127" s="1"/>
      <c r="D127" s="1"/>
      <c r="E127" s="47">
        <f>E128</f>
        <v>12661.7</v>
      </c>
      <c r="F127" s="47">
        <f>F128</f>
        <v>12661.7</v>
      </c>
      <c r="G127" s="47">
        <f>G128</f>
        <v>12661.7</v>
      </c>
      <c r="H127" s="47">
        <f>H128</f>
        <v>12623.5</v>
      </c>
      <c r="I127" s="91">
        <f t="shared" si="20"/>
        <v>99.69830275555415</v>
      </c>
    </row>
    <row r="128" spans="1:9" ht="25.5" outlineLevel="2">
      <c r="A128" s="25" t="s">
        <v>129</v>
      </c>
      <c r="B128" s="26" t="s">
        <v>8</v>
      </c>
      <c r="C128" s="2" t="s">
        <v>128</v>
      </c>
      <c r="D128" s="2"/>
      <c r="E128" s="46">
        <f>SUM(E129:E129)</f>
        <v>12661.7</v>
      </c>
      <c r="F128" s="46">
        <f>SUM(F129:F129)</f>
        <v>12661.7</v>
      </c>
      <c r="G128" s="46">
        <f>SUM(G129:G129)</f>
        <v>12661.7</v>
      </c>
      <c r="H128" s="46">
        <f>SUM(H129:H129)</f>
        <v>12623.5</v>
      </c>
      <c r="I128" s="91">
        <f t="shared" si="20"/>
        <v>99.69830275555415</v>
      </c>
    </row>
    <row r="129" spans="1:9" ht="38.25" outlineLevel="2">
      <c r="A129" s="25" t="s">
        <v>35</v>
      </c>
      <c r="B129" s="26" t="s">
        <v>8</v>
      </c>
      <c r="C129" s="2" t="s">
        <v>128</v>
      </c>
      <c r="D129" s="2" t="s">
        <v>36</v>
      </c>
      <c r="E129" s="46">
        <v>12661.7</v>
      </c>
      <c r="F129" s="46">
        <v>12661.7</v>
      </c>
      <c r="G129" s="46">
        <v>12661.7</v>
      </c>
      <c r="H129" s="46">
        <v>12623.5</v>
      </c>
      <c r="I129" s="91">
        <f t="shared" si="20"/>
        <v>99.69830275555415</v>
      </c>
    </row>
    <row r="130" spans="1:12" s="31" customFormat="1" ht="25.5" outlineLevel="2">
      <c r="A130" s="32" t="s">
        <v>37</v>
      </c>
      <c r="B130" s="33" t="s">
        <v>9</v>
      </c>
      <c r="C130" s="1"/>
      <c r="D130" s="1"/>
      <c r="E130" s="47">
        <f aca="true" t="shared" si="24" ref="E130:H131">E131</f>
        <v>1400</v>
      </c>
      <c r="F130" s="47">
        <f t="shared" si="24"/>
        <v>0</v>
      </c>
      <c r="G130" s="47">
        <f t="shared" si="24"/>
        <v>0</v>
      </c>
      <c r="H130" s="47">
        <f t="shared" si="24"/>
        <v>1352.7</v>
      </c>
      <c r="I130" s="91">
        <f t="shared" si="20"/>
        <v>96.62142857142857</v>
      </c>
      <c r="J130" s="30"/>
      <c r="K130" s="29"/>
      <c r="L130" s="38"/>
    </row>
    <row r="131" spans="1:9" ht="25.5" outlineLevel="2">
      <c r="A131" s="25" t="s">
        <v>129</v>
      </c>
      <c r="B131" s="26" t="s">
        <v>9</v>
      </c>
      <c r="C131" s="2" t="s">
        <v>128</v>
      </c>
      <c r="D131" s="2"/>
      <c r="E131" s="46">
        <f t="shared" si="24"/>
        <v>1400</v>
      </c>
      <c r="F131" s="46">
        <f t="shared" si="24"/>
        <v>0</v>
      </c>
      <c r="G131" s="46">
        <f t="shared" si="24"/>
        <v>0</v>
      </c>
      <c r="H131" s="46">
        <f t="shared" si="24"/>
        <v>1352.7</v>
      </c>
      <c r="I131" s="91">
        <f t="shared" si="20"/>
        <v>96.62142857142857</v>
      </c>
    </row>
    <row r="132" spans="1:9" ht="38.25" outlineLevel="2">
      <c r="A132" s="25" t="s">
        <v>34</v>
      </c>
      <c r="B132" s="26" t="s">
        <v>9</v>
      </c>
      <c r="C132" s="2" t="s">
        <v>128</v>
      </c>
      <c r="D132" s="2" t="s">
        <v>36</v>
      </c>
      <c r="E132" s="46">
        <v>1400</v>
      </c>
      <c r="H132" s="91">
        <v>1352.7</v>
      </c>
      <c r="I132" s="91">
        <f t="shared" si="20"/>
        <v>96.62142857142857</v>
      </c>
    </row>
    <row r="133" spans="1:12" s="31" customFormat="1" ht="89.25" customHeight="1" outlineLevel="2">
      <c r="A133" s="40" t="s">
        <v>4</v>
      </c>
      <c r="B133" s="33" t="s">
        <v>11</v>
      </c>
      <c r="C133" s="1"/>
      <c r="D133" s="1"/>
      <c r="E133" s="47">
        <f aca="true" t="shared" si="25" ref="E133:H134">E134</f>
        <v>546.7</v>
      </c>
      <c r="F133" s="47">
        <f t="shared" si="25"/>
        <v>0</v>
      </c>
      <c r="G133" s="47">
        <f t="shared" si="25"/>
        <v>0</v>
      </c>
      <c r="H133" s="47">
        <f t="shared" si="25"/>
        <v>464.8</v>
      </c>
      <c r="I133" s="91">
        <f t="shared" si="20"/>
        <v>85.0192061459667</v>
      </c>
      <c r="J133" s="30"/>
      <c r="K133" s="29"/>
      <c r="L133" s="38"/>
    </row>
    <row r="134" spans="1:9" ht="25.5" outlineLevel="2">
      <c r="A134" s="25" t="s">
        <v>129</v>
      </c>
      <c r="B134" s="26" t="s">
        <v>11</v>
      </c>
      <c r="C134" s="2" t="s">
        <v>128</v>
      </c>
      <c r="D134" s="2"/>
      <c r="E134" s="46">
        <f t="shared" si="25"/>
        <v>546.7</v>
      </c>
      <c r="F134" s="46">
        <f t="shared" si="25"/>
        <v>0</v>
      </c>
      <c r="G134" s="46">
        <f t="shared" si="25"/>
        <v>0</v>
      </c>
      <c r="H134" s="46">
        <f t="shared" si="25"/>
        <v>464.8</v>
      </c>
      <c r="I134" s="91">
        <f t="shared" si="20"/>
        <v>85.0192061459667</v>
      </c>
    </row>
    <row r="135" spans="1:9" ht="25.5" outlineLevel="2">
      <c r="A135" s="25" t="s">
        <v>38</v>
      </c>
      <c r="B135" s="26" t="s">
        <v>11</v>
      </c>
      <c r="C135" s="2" t="s">
        <v>128</v>
      </c>
      <c r="D135" s="2" t="s">
        <v>36</v>
      </c>
      <c r="E135" s="46">
        <v>546.7</v>
      </c>
      <c r="H135" s="91">
        <v>464.8</v>
      </c>
      <c r="I135" s="91">
        <f t="shared" si="20"/>
        <v>85.0192061459667</v>
      </c>
    </row>
    <row r="136" spans="1:12" s="31" customFormat="1" ht="12.75" outlineLevel="2">
      <c r="A136" s="75" t="s">
        <v>6</v>
      </c>
      <c r="B136" s="65" t="s">
        <v>5</v>
      </c>
      <c r="C136" s="24"/>
      <c r="D136" s="24"/>
      <c r="E136" s="45">
        <f>E137</f>
        <v>3210.5</v>
      </c>
      <c r="F136" s="45">
        <f>F137</f>
        <v>0</v>
      </c>
      <c r="G136" s="45">
        <f>G137</f>
        <v>0</v>
      </c>
      <c r="H136" s="45">
        <f>H137</f>
        <v>2776.8</v>
      </c>
      <c r="I136" s="91">
        <f t="shared" si="20"/>
        <v>86.49120074754711</v>
      </c>
      <c r="J136" s="30"/>
      <c r="K136" s="29"/>
      <c r="L136" s="38"/>
    </row>
    <row r="137" spans="1:12" s="31" customFormat="1" ht="25.5" outlineLevel="2">
      <c r="A137" s="32" t="s">
        <v>131</v>
      </c>
      <c r="B137" s="33" t="s">
        <v>10</v>
      </c>
      <c r="C137" s="1"/>
      <c r="D137" s="1"/>
      <c r="E137" s="47">
        <f>E138+E140</f>
        <v>3210.5</v>
      </c>
      <c r="F137" s="47">
        <f>F138+F140</f>
        <v>0</v>
      </c>
      <c r="G137" s="47">
        <f>G138+G140</f>
        <v>0</v>
      </c>
      <c r="H137" s="47">
        <f>H138+H140</f>
        <v>2776.8</v>
      </c>
      <c r="I137" s="91">
        <f t="shared" si="20"/>
        <v>86.49120074754711</v>
      </c>
      <c r="J137" s="30"/>
      <c r="K137" s="29"/>
      <c r="L137" s="38"/>
    </row>
    <row r="138" spans="1:12" s="31" customFormat="1" ht="25.5" outlineLevel="2">
      <c r="A138" s="25" t="s">
        <v>129</v>
      </c>
      <c r="B138" s="26" t="s">
        <v>10</v>
      </c>
      <c r="C138" s="2" t="s">
        <v>128</v>
      </c>
      <c r="D138" s="2"/>
      <c r="E138" s="46">
        <f>E139</f>
        <v>1450</v>
      </c>
      <c r="F138" s="46">
        <f>F139</f>
        <v>0</v>
      </c>
      <c r="G138" s="46">
        <f>G139</f>
        <v>0</v>
      </c>
      <c r="H138" s="46">
        <f>H139</f>
        <v>1246.2</v>
      </c>
      <c r="I138" s="91">
        <f t="shared" si="20"/>
        <v>85.9448275862069</v>
      </c>
      <c r="J138" s="30"/>
      <c r="K138" s="29"/>
      <c r="L138" s="38"/>
    </row>
    <row r="139" spans="1:12" s="31" customFormat="1" ht="38.25" outlineLevel="2">
      <c r="A139" s="25" t="s">
        <v>34</v>
      </c>
      <c r="B139" s="26" t="s">
        <v>10</v>
      </c>
      <c r="C139" s="2" t="s">
        <v>128</v>
      </c>
      <c r="D139" s="2" t="s">
        <v>36</v>
      </c>
      <c r="E139" s="46">
        <v>1450</v>
      </c>
      <c r="F139" s="29"/>
      <c r="G139" s="30"/>
      <c r="H139" s="91">
        <v>1246.2</v>
      </c>
      <c r="I139" s="91">
        <f t="shared" si="20"/>
        <v>85.9448275862069</v>
      </c>
      <c r="J139" s="30"/>
      <c r="K139" s="29"/>
      <c r="L139" s="38"/>
    </row>
    <row r="140" spans="1:9" ht="38.25" outlineLevel="2">
      <c r="A140" s="25" t="s">
        <v>34</v>
      </c>
      <c r="B140" s="26" t="s">
        <v>10</v>
      </c>
      <c r="C140" s="2" t="s">
        <v>133</v>
      </c>
      <c r="D140" s="2" t="s">
        <v>36</v>
      </c>
      <c r="E140" s="46">
        <v>1760.5</v>
      </c>
      <c r="H140" s="91">
        <v>1530.6</v>
      </c>
      <c r="I140" s="91">
        <f aca="true" t="shared" si="26" ref="I140:I171">H140/E140*100</f>
        <v>86.9412098835558</v>
      </c>
    </row>
    <row r="141" spans="1:9" ht="12.75" outlineLevel="2">
      <c r="A141" s="81" t="s">
        <v>39</v>
      </c>
      <c r="B141" s="15">
        <v>62</v>
      </c>
      <c r="C141" s="14"/>
      <c r="D141" s="3"/>
      <c r="E141" s="49">
        <f>E142+E155+E158+E161+E164+E167+E170+E183+E173+E176+E179</f>
        <v>8593.300000000001</v>
      </c>
      <c r="F141" s="49">
        <f>F142+F155+F158+F161+F164+F167+F170+F183+F173+F176+F179</f>
        <v>0</v>
      </c>
      <c r="G141" s="49">
        <f>G142+G155+G158+G161+G164+G167+G170+G183+G173+G176+G179</f>
        <v>0</v>
      </c>
      <c r="H141" s="49">
        <f>H142+H155+H158+H161+H164+H167+H170+H183+H173+H176+H179</f>
        <v>7745.000000000002</v>
      </c>
      <c r="I141" s="91">
        <f t="shared" si="26"/>
        <v>90.12835581208617</v>
      </c>
    </row>
    <row r="142" spans="1:9" ht="12.75" outlineLevel="2">
      <c r="A142" s="12" t="s">
        <v>126</v>
      </c>
      <c r="B142" s="24" t="s">
        <v>127</v>
      </c>
      <c r="C142" s="24"/>
      <c r="D142" s="24"/>
      <c r="E142" s="45">
        <f>E145+E147+E149+E151+E153+E143</f>
        <v>517.8</v>
      </c>
      <c r="F142" s="45">
        <f>F145+F147+F149+F151+F153+F143</f>
        <v>0</v>
      </c>
      <c r="G142" s="45">
        <f>G145+G147+G149+G151+G153+G143</f>
        <v>0</v>
      </c>
      <c r="H142" s="45">
        <f>H145+H147+H149+H151+H153+H143</f>
        <v>517.8</v>
      </c>
      <c r="I142" s="91">
        <f t="shared" si="26"/>
        <v>100</v>
      </c>
    </row>
    <row r="143" spans="1:9" ht="12.75" outlineLevel="2">
      <c r="A143" s="43" t="s">
        <v>173</v>
      </c>
      <c r="B143" s="26" t="s">
        <v>217</v>
      </c>
      <c r="C143" s="10" t="s">
        <v>86</v>
      </c>
      <c r="D143" s="10"/>
      <c r="E143" s="48">
        <f>E144</f>
        <v>145.3</v>
      </c>
      <c r="F143" s="48">
        <f>F144</f>
        <v>0</v>
      </c>
      <c r="G143" s="48">
        <f>G144</f>
        <v>0</v>
      </c>
      <c r="H143" s="48">
        <f>H144</f>
        <v>145.3</v>
      </c>
      <c r="I143" s="91">
        <f t="shared" si="26"/>
        <v>100</v>
      </c>
    </row>
    <row r="144" spans="1:9" ht="12.75" outlineLevel="2">
      <c r="A144" s="25" t="s">
        <v>216</v>
      </c>
      <c r="B144" s="26" t="s">
        <v>217</v>
      </c>
      <c r="C144" s="10" t="s">
        <v>86</v>
      </c>
      <c r="D144" s="10" t="s">
        <v>36</v>
      </c>
      <c r="E144" s="48">
        <v>145.3</v>
      </c>
      <c r="H144" s="91">
        <v>145.3</v>
      </c>
      <c r="I144" s="91">
        <f t="shared" si="26"/>
        <v>100</v>
      </c>
    </row>
    <row r="145" spans="1:12" s="31" customFormat="1" ht="12.75" outlineLevel="2">
      <c r="A145" s="43" t="s">
        <v>173</v>
      </c>
      <c r="B145" s="26" t="s">
        <v>164</v>
      </c>
      <c r="C145" s="2" t="s">
        <v>86</v>
      </c>
      <c r="D145" s="1"/>
      <c r="E145" s="46">
        <f>E146</f>
        <v>64.1</v>
      </c>
      <c r="F145" s="46">
        <f>F146</f>
        <v>0</v>
      </c>
      <c r="G145" s="46">
        <f>G146</f>
        <v>0</v>
      </c>
      <c r="H145" s="46">
        <f>H146</f>
        <v>64.1</v>
      </c>
      <c r="I145" s="91">
        <f t="shared" si="26"/>
        <v>100</v>
      </c>
      <c r="J145" s="30"/>
      <c r="K145" s="29"/>
      <c r="L145" s="38"/>
    </row>
    <row r="146" spans="1:9" ht="25.5" outlineLevel="2">
      <c r="A146" s="25" t="s">
        <v>165</v>
      </c>
      <c r="B146" s="26" t="s">
        <v>164</v>
      </c>
      <c r="C146" s="2" t="s">
        <v>86</v>
      </c>
      <c r="D146" s="2" t="s">
        <v>36</v>
      </c>
      <c r="E146" s="46">
        <v>64.1</v>
      </c>
      <c r="H146" s="91">
        <v>64.1</v>
      </c>
      <c r="I146" s="91">
        <f t="shared" si="26"/>
        <v>100</v>
      </c>
    </row>
    <row r="147" spans="1:9" ht="12.75" outlineLevel="2">
      <c r="A147" s="43" t="s">
        <v>173</v>
      </c>
      <c r="B147" s="41" t="s">
        <v>166</v>
      </c>
      <c r="C147" s="2" t="s">
        <v>86</v>
      </c>
      <c r="D147" s="2"/>
      <c r="E147" s="46">
        <f>E148</f>
        <v>132.4</v>
      </c>
      <c r="F147" s="46">
        <f>F148</f>
        <v>0</v>
      </c>
      <c r="G147" s="46">
        <f>G148</f>
        <v>0</v>
      </c>
      <c r="H147" s="46">
        <f>H148</f>
        <v>132.4</v>
      </c>
      <c r="I147" s="91">
        <f t="shared" si="26"/>
        <v>100</v>
      </c>
    </row>
    <row r="148" spans="1:9" ht="12.75" outlineLevel="2">
      <c r="A148" s="25" t="s">
        <v>167</v>
      </c>
      <c r="B148" s="26" t="s">
        <v>166</v>
      </c>
      <c r="C148" s="2" t="s">
        <v>86</v>
      </c>
      <c r="D148" s="2" t="s">
        <v>36</v>
      </c>
      <c r="E148" s="46">
        <v>132.4</v>
      </c>
      <c r="H148" s="91">
        <v>132.4</v>
      </c>
      <c r="I148" s="91">
        <f t="shared" si="26"/>
        <v>100</v>
      </c>
    </row>
    <row r="149" spans="1:9" ht="12.75" outlineLevel="2">
      <c r="A149" s="43" t="s">
        <v>173</v>
      </c>
      <c r="B149" s="41" t="s">
        <v>168</v>
      </c>
      <c r="C149" s="2" t="s">
        <v>86</v>
      </c>
      <c r="D149" s="2"/>
      <c r="E149" s="46">
        <f>E150</f>
        <v>24</v>
      </c>
      <c r="F149" s="46">
        <f>F150</f>
        <v>0</v>
      </c>
      <c r="G149" s="46">
        <f>G150</f>
        <v>0</v>
      </c>
      <c r="H149" s="46">
        <f>H150</f>
        <v>24</v>
      </c>
      <c r="I149" s="91">
        <f t="shared" si="26"/>
        <v>100</v>
      </c>
    </row>
    <row r="150" spans="1:12" s="31" customFormat="1" ht="25.5" outlineLevel="2">
      <c r="A150" s="25" t="s">
        <v>169</v>
      </c>
      <c r="B150" s="41" t="s">
        <v>168</v>
      </c>
      <c r="C150" s="2" t="s">
        <v>86</v>
      </c>
      <c r="D150" s="2" t="s">
        <v>36</v>
      </c>
      <c r="E150" s="46">
        <v>24</v>
      </c>
      <c r="F150" s="29"/>
      <c r="G150" s="30"/>
      <c r="H150" s="91">
        <v>24</v>
      </c>
      <c r="I150" s="91">
        <f t="shared" si="26"/>
        <v>100</v>
      </c>
      <c r="J150" s="30"/>
      <c r="K150" s="29"/>
      <c r="L150" s="38"/>
    </row>
    <row r="151" spans="1:12" s="31" customFormat="1" ht="12.75" outlineLevel="2">
      <c r="A151" s="43" t="s">
        <v>173</v>
      </c>
      <c r="B151" s="41" t="s">
        <v>170</v>
      </c>
      <c r="C151" s="2" t="s">
        <v>86</v>
      </c>
      <c r="D151" s="2"/>
      <c r="E151" s="46">
        <f>E152</f>
        <v>104</v>
      </c>
      <c r="F151" s="46">
        <f>F152</f>
        <v>0</v>
      </c>
      <c r="G151" s="46">
        <f>G152</f>
        <v>0</v>
      </c>
      <c r="H151" s="46">
        <f>H152</f>
        <v>104</v>
      </c>
      <c r="I151" s="91">
        <f t="shared" si="26"/>
        <v>100</v>
      </c>
      <c r="J151" s="30"/>
      <c r="K151" s="29"/>
      <c r="L151" s="38"/>
    </row>
    <row r="152" spans="1:9" ht="25.5" outlineLevel="2">
      <c r="A152" s="25" t="s">
        <v>171</v>
      </c>
      <c r="B152" s="41" t="s">
        <v>170</v>
      </c>
      <c r="C152" s="2" t="s">
        <v>86</v>
      </c>
      <c r="D152" s="2" t="s">
        <v>36</v>
      </c>
      <c r="E152" s="46">
        <v>104</v>
      </c>
      <c r="H152" s="91">
        <v>104</v>
      </c>
      <c r="I152" s="91">
        <f t="shared" si="26"/>
        <v>100</v>
      </c>
    </row>
    <row r="153" spans="1:9" ht="12.75" outlineLevel="2">
      <c r="A153" s="43" t="s">
        <v>173</v>
      </c>
      <c r="B153" s="41" t="s">
        <v>172</v>
      </c>
      <c r="C153" s="2" t="s">
        <v>86</v>
      </c>
      <c r="D153" s="2"/>
      <c r="E153" s="46">
        <f>E154</f>
        <v>48</v>
      </c>
      <c r="F153" s="46">
        <f>F154</f>
        <v>0</v>
      </c>
      <c r="G153" s="46">
        <f>G154</f>
        <v>0</v>
      </c>
      <c r="H153" s="46">
        <f>H154</f>
        <v>48</v>
      </c>
      <c r="I153" s="91">
        <f t="shared" si="26"/>
        <v>100</v>
      </c>
    </row>
    <row r="154" spans="1:9" ht="25.5" outlineLevel="2">
      <c r="A154" s="25" t="s">
        <v>174</v>
      </c>
      <c r="B154" s="41" t="s">
        <v>172</v>
      </c>
      <c r="C154" s="2" t="s">
        <v>86</v>
      </c>
      <c r="D154" s="2" t="s">
        <v>36</v>
      </c>
      <c r="E154" s="46">
        <v>48</v>
      </c>
      <c r="H154" s="91">
        <v>48</v>
      </c>
      <c r="I154" s="91">
        <f t="shared" si="26"/>
        <v>100</v>
      </c>
    </row>
    <row r="155" spans="1:12" s="31" customFormat="1" ht="25.5" outlineLevel="2">
      <c r="A155" s="32" t="s">
        <v>42</v>
      </c>
      <c r="B155" s="1" t="s">
        <v>30</v>
      </c>
      <c r="C155" s="1"/>
      <c r="D155" s="1"/>
      <c r="E155" s="47">
        <f aca="true" t="shared" si="27" ref="E155:H156">E156</f>
        <v>557</v>
      </c>
      <c r="F155" s="47">
        <f t="shared" si="27"/>
        <v>0</v>
      </c>
      <c r="G155" s="47">
        <f t="shared" si="27"/>
        <v>0</v>
      </c>
      <c r="H155" s="47">
        <f t="shared" si="27"/>
        <v>471.1</v>
      </c>
      <c r="I155" s="91">
        <f t="shared" si="26"/>
        <v>84.57809694793538</v>
      </c>
      <c r="J155" s="30"/>
      <c r="K155" s="29"/>
      <c r="L155" s="38"/>
    </row>
    <row r="156" spans="1:9" ht="25.5" outlineLevel="2">
      <c r="A156" s="25" t="s">
        <v>132</v>
      </c>
      <c r="B156" s="2" t="s">
        <v>30</v>
      </c>
      <c r="C156" s="2" t="s">
        <v>133</v>
      </c>
      <c r="D156" s="2"/>
      <c r="E156" s="46">
        <f t="shared" si="27"/>
        <v>557</v>
      </c>
      <c r="F156" s="46">
        <f t="shared" si="27"/>
        <v>0</v>
      </c>
      <c r="G156" s="46">
        <f t="shared" si="27"/>
        <v>0</v>
      </c>
      <c r="H156" s="46">
        <f t="shared" si="27"/>
        <v>471.1</v>
      </c>
      <c r="I156" s="91">
        <f t="shared" si="26"/>
        <v>84.57809694793538</v>
      </c>
    </row>
    <row r="157" spans="1:9" ht="12.75" outlineLevel="2">
      <c r="A157" s="43" t="s">
        <v>40</v>
      </c>
      <c r="B157" s="2" t="s">
        <v>30</v>
      </c>
      <c r="C157" s="2" t="s">
        <v>133</v>
      </c>
      <c r="D157" s="2" t="s">
        <v>41</v>
      </c>
      <c r="E157" s="46">
        <v>557</v>
      </c>
      <c r="H157" s="91">
        <v>471.1</v>
      </c>
      <c r="I157" s="91">
        <f t="shared" si="26"/>
        <v>84.57809694793538</v>
      </c>
    </row>
    <row r="158" spans="1:12" s="31" customFormat="1" ht="12.75" outlineLevel="2">
      <c r="A158" s="32" t="s">
        <v>1</v>
      </c>
      <c r="B158" s="42" t="s">
        <v>2</v>
      </c>
      <c r="C158" s="1"/>
      <c r="D158" s="1"/>
      <c r="E158" s="47">
        <f aca="true" t="shared" si="28" ref="E158:H159">E159</f>
        <v>153</v>
      </c>
      <c r="F158" s="47">
        <f t="shared" si="28"/>
        <v>0</v>
      </c>
      <c r="G158" s="47">
        <f t="shared" si="28"/>
        <v>0</v>
      </c>
      <c r="H158" s="47">
        <f t="shared" si="28"/>
        <v>106</v>
      </c>
      <c r="I158" s="91">
        <f t="shared" si="26"/>
        <v>69.28104575163398</v>
      </c>
      <c r="J158" s="30"/>
      <c r="K158" s="29"/>
      <c r="L158" s="38"/>
    </row>
    <row r="159" spans="1:9" ht="12.75" outlineLevel="2">
      <c r="A159" s="43" t="s">
        <v>3</v>
      </c>
      <c r="B159" s="41" t="s">
        <v>2</v>
      </c>
      <c r="C159" s="2" t="s">
        <v>90</v>
      </c>
      <c r="D159" s="2"/>
      <c r="E159" s="46">
        <f t="shared" si="28"/>
        <v>153</v>
      </c>
      <c r="F159" s="46">
        <f t="shared" si="28"/>
        <v>0</v>
      </c>
      <c r="G159" s="46">
        <f t="shared" si="28"/>
        <v>0</v>
      </c>
      <c r="H159" s="46">
        <f t="shared" si="28"/>
        <v>106</v>
      </c>
      <c r="I159" s="91">
        <f t="shared" si="26"/>
        <v>69.28104575163398</v>
      </c>
    </row>
    <row r="160" spans="1:9" ht="12.75" outlineLevel="2">
      <c r="A160" s="43" t="s">
        <v>40</v>
      </c>
      <c r="B160" s="41" t="s">
        <v>2</v>
      </c>
      <c r="C160" s="2" t="s">
        <v>90</v>
      </c>
      <c r="D160" s="2" t="s">
        <v>41</v>
      </c>
      <c r="E160" s="46">
        <v>153</v>
      </c>
      <c r="H160" s="91">
        <v>106</v>
      </c>
      <c r="I160" s="91">
        <f t="shared" si="26"/>
        <v>69.28104575163398</v>
      </c>
    </row>
    <row r="161" spans="1:12" s="31" customFormat="1" ht="25.5" outlineLevel="2">
      <c r="A161" s="44" t="s">
        <v>43</v>
      </c>
      <c r="B161" s="33" t="s">
        <v>13</v>
      </c>
      <c r="C161" s="1"/>
      <c r="D161" s="1"/>
      <c r="E161" s="47">
        <f aca="true" t="shared" si="29" ref="E161:H162">E162</f>
        <v>1405</v>
      </c>
      <c r="F161" s="47">
        <f t="shared" si="29"/>
        <v>0</v>
      </c>
      <c r="G161" s="47">
        <f t="shared" si="29"/>
        <v>0</v>
      </c>
      <c r="H161" s="47">
        <f t="shared" si="29"/>
        <v>1285.5</v>
      </c>
      <c r="I161" s="91">
        <f t="shared" si="26"/>
        <v>91.49466192170819</v>
      </c>
      <c r="J161" s="30"/>
      <c r="K161" s="29"/>
      <c r="L161" s="38"/>
    </row>
    <row r="162" spans="1:9" ht="25.5" outlineLevel="2">
      <c r="A162" s="25" t="s">
        <v>132</v>
      </c>
      <c r="B162" s="26" t="s">
        <v>13</v>
      </c>
      <c r="C162" s="2" t="s">
        <v>133</v>
      </c>
      <c r="D162" s="2"/>
      <c r="E162" s="46">
        <f t="shared" si="29"/>
        <v>1405</v>
      </c>
      <c r="F162" s="46">
        <f t="shared" si="29"/>
        <v>0</v>
      </c>
      <c r="G162" s="46">
        <f t="shared" si="29"/>
        <v>0</v>
      </c>
      <c r="H162" s="46">
        <f t="shared" si="29"/>
        <v>1285.5</v>
      </c>
      <c r="I162" s="91">
        <f t="shared" si="26"/>
        <v>91.49466192170819</v>
      </c>
    </row>
    <row r="163" spans="1:9" ht="12.75" outlineLevel="2">
      <c r="A163" s="43" t="s">
        <v>40</v>
      </c>
      <c r="B163" s="26" t="s">
        <v>13</v>
      </c>
      <c r="C163" s="2" t="s">
        <v>133</v>
      </c>
      <c r="D163" s="2" t="s">
        <v>41</v>
      </c>
      <c r="E163" s="46">
        <v>1405</v>
      </c>
      <c r="H163" s="91">
        <v>1285.5</v>
      </c>
      <c r="I163" s="91">
        <f t="shared" si="26"/>
        <v>91.49466192170819</v>
      </c>
    </row>
    <row r="164" spans="1:12" s="31" customFormat="1" ht="38.25" outlineLevel="2">
      <c r="A164" s="44" t="s">
        <v>44</v>
      </c>
      <c r="B164" s="33" t="s">
        <v>14</v>
      </c>
      <c r="C164" s="1"/>
      <c r="D164" s="1"/>
      <c r="E164" s="47">
        <f aca="true" t="shared" si="30" ref="E164:H165">E165</f>
        <v>100</v>
      </c>
      <c r="F164" s="47">
        <f t="shared" si="30"/>
        <v>0</v>
      </c>
      <c r="G164" s="47">
        <f t="shared" si="30"/>
        <v>0</v>
      </c>
      <c r="H164" s="47">
        <f t="shared" si="30"/>
        <v>49.4</v>
      </c>
      <c r="I164" s="91">
        <f t="shared" si="26"/>
        <v>49.4</v>
      </c>
      <c r="J164" s="30"/>
      <c r="K164" s="29"/>
      <c r="L164" s="38"/>
    </row>
    <row r="165" spans="1:9" ht="12.75" outlineLevel="2">
      <c r="A165" s="43" t="s">
        <v>88</v>
      </c>
      <c r="B165" s="26" t="s">
        <v>14</v>
      </c>
      <c r="C165" s="2" t="s">
        <v>89</v>
      </c>
      <c r="D165" s="2"/>
      <c r="E165" s="46">
        <f t="shared" si="30"/>
        <v>100</v>
      </c>
      <c r="F165" s="46">
        <f t="shared" si="30"/>
        <v>0</v>
      </c>
      <c r="G165" s="46">
        <f t="shared" si="30"/>
        <v>0</v>
      </c>
      <c r="H165" s="46">
        <f t="shared" si="30"/>
        <v>49.4</v>
      </c>
      <c r="I165" s="91">
        <f t="shared" si="26"/>
        <v>49.4</v>
      </c>
    </row>
    <row r="166" spans="1:9" ht="12.75" outlineLevel="2">
      <c r="A166" s="43" t="s">
        <v>40</v>
      </c>
      <c r="B166" s="26" t="s">
        <v>14</v>
      </c>
      <c r="C166" s="2" t="s">
        <v>89</v>
      </c>
      <c r="D166" s="2" t="s">
        <v>41</v>
      </c>
      <c r="E166" s="46">
        <v>100</v>
      </c>
      <c r="H166" s="91">
        <v>49.4</v>
      </c>
      <c r="I166" s="91">
        <f t="shared" si="26"/>
        <v>49.4</v>
      </c>
    </row>
    <row r="167" spans="1:12" s="31" customFormat="1" ht="27.75" customHeight="1" outlineLevel="2">
      <c r="A167" s="44" t="s">
        <v>87</v>
      </c>
      <c r="B167" s="33" t="s">
        <v>15</v>
      </c>
      <c r="C167" s="1"/>
      <c r="D167" s="1"/>
      <c r="E167" s="47">
        <f aca="true" t="shared" si="31" ref="E167:H168">E168</f>
        <v>100</v>
      </c>
      <c r="F167" s="47">
        <f t="shared" si="31"/>
        <v>0</v>
      </c>
      <c r="G167" s="47">
        <f t="shared" si="31"/>
        <v>0</v>
      </c>
      <c r="H167" s="47">
        <f t="shared" si="31"/>
        <v>90.3</v>
      </c>
      <c r="I167" s="91">
        <f t="shared" si="26"/>
        <v>90.3</v>
      </c>
      <c r="J167" s="30"/>
      <c r="K167" s="29"/>
      <c r="L167" s="38"/>
    </row>
    <row r="168" spans="1:9" ht="25.5" outlineLevel="2">
      <c r="A168" s="25" t="s">
        <v>132</v>
      </c>
      <c r="B168" s="26" t="s">
        <v>15</v>
      </c>
      <c r="C168" s="2" t="s">
        <v>133</v>
      </c>
      <c r="D168" s="2"/>
      <c r="E168" s="46">
        <f t="shared" si="31"/>
        <v>100</v>
      </c>
      <c r="F168" s="46">
        <f t="shared" si="31"/>
        <v>0</v>
      </c>
      <c r="G168" s="46">
        <f t="shared" si="31"/>
        <v>0</v>
      </c>
      <c r="H168" s="46">
        <f t="shared" si="31"/>
        <v>90.3</v>
      </c>
      <c r="I168" s="91">
        <f t="shared" si="26"/>
        <v>90.3</v>
      </c>
    </row>
    <row r="169" spans="1:9" ht="12.75" outlineLevel="2">
      <c r="A169" s="43" t="s">
        <v>40</v>
      </c>
      <c r="B169" s="26" t="s">
        <v>15</v>
      </c>
      <c r="C169" s="2" t="s">
        <v>133</v>
      </c>
      <c r="D169" s="2" t="s">
        <v>41</v>
      </c>
      <c r="E169" s="46">
        <v>100</v>
      </c>
      <c r="H169" s="91">
        <v>90.3</v>
      </c>
      <c r="I169" s="91">
        <f t="shared" si="26"/>
        <v>90.3</v>
      </c>
    </row>
    <row r="170" spans="1:12" s="31" customFormat="1" ht="12.75" outlineLevel="2">
      <c r="A170" s="44" t="s">
        <v>215</v>
      </c>
      <c r="B170" s="33" t="s">
        <v>175</v>
      </c>
      <c r="C170" s="1"/>
      <c r="D170" s="1"/>
      <c r="E170" s="47">
        <f aca="true" t="shared" si="32" ref="E170:H171">E171</f>
        <v>2000</v>
      </c>
      <c r="F170" s="47">
        <f t="shared" si="32"/>
        <v>0</v>
      </c>
      <c r="G170" s="47">
        <f t="shared" si="32"/>
        <v>0</v>
      </c>
      <c r="H170" s="47">
        <f t="shared" si="32"/>
        <v>1499.4</v>
      </c>
      <c r="I170" s="91">
        <f t="shared" si="26"/>
        <v>74.97</v>
      </c>
      <c r="J170" s="30"/>
      <c r="K170" s="29"/>
      <c r="L170" s="38"/>
    </row>
    <row r="171" spans="1:9" ht="25.5" outlineLevel="2">
      <c r="A171" s="25" t="s">
        <v>132</v>
      </c>
      <c r="B171" s="26" t="s">
        <v>175</v>
      </c>
      <c r="C171" s="2" t="s">
        <v>133</v>
      </c>
      <c r="D171" s="2"/>
      <c r="E171" s="46">
        <f t="shared" si="32"/>
        <v>2000</v>
      </c>
      <c r="F171" s="46">
        <f t="shared" si="32"/>
        <v>0</v>
      </c>
      <c r="G171" s="46">
        <f t="shared" si="32"/>
        <v>0</v>
      </c>
      <c r="H171" s="46">
        <f t="shared" si="32"/>
        <v>1499.4</v>
      </c>
      <c r="I171" s="91">
        <f t="shared" si="26"/>
        <v>74.97</v>
      </c>
    </row>
    <row r="172" spans="1:9" ht="12.75" outlineLevel="2">
      <c r="A172" s="43" t="s">
        <v>57</v>
      </c>
      <c r="B172" s="26" t="s">
        <v>175</v>
      </c>
      <c r="C172" s="2" t="s">
        <v>133</v>
      </c>
      <c r="D172" s="2" t="s">
        <v>58</v>
      </c>
      <c r="E172" s="46">
        <v>2000</v>
      </c>
      <c r="H172" s="91">
        <v>1499.4</v>
      </c>
      <c r="I172" s="91">
        <f aca="true" t="shared" si="33" ref="I172:I186">H172/E172*100</f>
        <v>74.97</v>
      </c>
    </row>
    <row r="173" spans="1:9" ht="25.5" outlineLevel="2">
      <c r="A173" s="44" t="s">
        <v>183</v>
      </c>
      <c r="B173" s="33" t="s">
        <v>181</v>
      </c>
      <c r="C173" s="1"/>
      <c r="D173" s="1"/>
      <c r="E173" s="47">
        <f aca="true" t="shared" si="34" ref="E173:H174">E174</f>
        <v>1026.9</v>
      </c>
      <c r="F173" s="47">
        <f t="shared" si="34"/>
        <v>0</v>
      </c>
      <c r="G173" s="47">
        <f t="shared" si="34"/>
        <v>0</v>
      </c>
      <c r="H173" s="47">
        <f t="shared" si="34"/>
        <v>1026.9</v>
      </c>
      <c r="I173" s="91">
        <f t="shared" si="33"/>
        <v>100</v>
      </c>
    </row>
    <row r="174" spans="1:9" ht="25.5" outlineLevel="2">
      <c r="A174" s="25" t="s">
        <v>132</v>
      </c>
      <c r="B174" s="33" t="s">
        <v>181</v>
      </c>
      <c r="C174" s="2" t="s">
        <v>133</v>
      </c>
      <c r="D174" s="2"/>
      <c r="E174" s="46">
        <f t="shared" si="34"/>
        <v>1026.9</v>
      </c>
      <c r="F174" s="46">
        <f t="shared" si="34"/>
        <v>0</v>
      </c>
      <c r="G174" s="46">
        <f t="shared" si="34"/>
        <v>0</v>
      </c>
      <c r="H174" s="46">
        <f t="shared" si="34"/>
        <v>1026.9</v>
      </c>
      <c r="I174" s="91">
        <f t="shared" si="33"/>
        <v>100</v>
      </c>
    </row>
    <row r="175" spans="1:9" ht="12.75" outlineLevel="2">
      <c r="A175" s="43" t="s">
        <v>184</v>
      </c>
      <c r="B175" s="33" t="s">
        <v>181</v>
      </c>
      <c r="C175" s="2" t="s">
        <v>133</v>
      </c>
      <c r="D175" s="2" t="s">
        <v>182</v>
      </c>
      <c r="E175" s="46">
        <v>1026.9</v>
      </c>
      <c r="H175" s="91">
        <v>1026.9</v>
      </c>
      <c r="I175" s="91">
        <f t="shared" si="33"/>
        <v>100</v>
      </c>
    </row>
    <row r="176" spans="1:9" ht="25.5" outlineLevel="2">
      <c r="A176" s="44" t="s">
        <v>187</v>
      </c>
      <c r="B176" s="26" t="s">
        <v>186</v>
      </c>
      <c r="C176" s="1"/>
      <c r="D176" s="1"/>
      <c r="E176" s="47">
        <f>E177+E178</f>
        <v>998.5999999999999</v>
      </c>
      <c r="F176" s="47">
        <f>F177+F178</f>
        <v>0</v>
      </c>
      <c r="G176" s="47">
        <f>G177+G178</f>
        <v>0</v>
      </c>
      <c r="H176" s="47">
        <f>H177+H178</f>
        <v>998.5999999999999</v>
      </c>
      <c r="I176" s="91">
        <f t="shared" si="33"/>
        <v>100</v>
      </c>
    </row>
    <row r="177" spans="1:9" ht="25.5" outlineLevel="2">
      <c r="A177" s="25" t="s">
        <v>129</v>
      </c>
      <c r="B177" s="26" t="s">
        <v>186</v>
      </c>
      <c r="C177" s="2" t="s">
        <v>128</v>
      </c>
      <c r="D177" s="2" t="s">
        <v>188</v>
      </c>
      <c r="E177" s="46">
        <v>906.3</v>
      </c>
      <c r="H177" s="91">
        <v>906.3</v>
      </c>
      <c r="I177" s="91">
        <f t="shared" si="33"/>
        <v>100</v>
      </c>
    </row>
    <row r="178" spans="1:9" ht="25.5" outlineLevel="2">
      <c r="A178" s="25" t="s">
        <v>132</v>
      </c>
      <c r="B178" s="26" t="s">
        <v>186</v>
      </c>
      <c r="C178" s="2" t="s">
        <v>133</v>
      </c>
      <c r="D178" s="2" t="s">
        <v>188</v>
      </c>
      <c r="E178" s="46">
        <v>92.3</v>
      </c>
      <c r="H178" s="91">
        <v>92.3</v>
      </c>
      <c r="I178" s="91">
        <f t="shared" si="33"/>
        <v>100</v>
      </c>
    </row>
    <row r="179" spans="1:9" ht="25.5" outlineLevel="2">
      <c r="A179" s="25" t="s">
        <v>202</v>
      </c>
      <c r="B179" s="26" t="s">
        <v>197</v>
      </c>
      <c r="C179" s="2"/>
      <c r="D179" s="2"/>
      <c r="E179" s="46">
        <f>E180+E181+E182</f>
        <v>1650</v>
      </c>
      <c r="F179" s="46">
        <f>F180+F181+F182</f>
        <v>0</v>
      </c>
      <c r="G179" s="46">
        <f>G180+G181+G182</f>
        <v>0</v>
      </c>
      <c r="H179" s="46">
        <f>H180+H181+H182</f>
        <v>1643.6</v>
      </c>
      <c r="I179" s="91">
        <f t="shared" si="33"/>
        <v>99.61212121212121</v>
      </c>
    </row>
    <row r="180" spans="1:9" ht="12.75" outlineLevel="2">
      <c r="A180" s="25" t="s">
        <v>190</v>
      </c>
      <c r="B180" s="26" t="s">
        <v>197</v>
      </c>
      <c r="C180" s="2" t="s">
        <v>133</v>
      </c>
      <c r="D180" s="2" t="s">
        <v>145</v>
      </c>
      <c r="E180" s="46">
        <v>750</v>
      </c>
      <c r="H180" s="91">
        <v>743.6</v>
      </c>
      <c r="I180" s="91">
        <f t="shared" si="33"/>
        <v>99.14666666666668</v>
      </c>
    </row>
    <row r="181" spans="1:9" ht="12.75" outlineLevel="2">
      <c r="A181" s="25" t="s">
        <v>68</v>
      </c>
      <c r="B181" s="26" t="s">
        <v>197</v>
      </c>
      <c r="C181" s="2" t="s">
        <v>198</v>
      </c>
      <c r="D181" s="2" t="s">
        <v>69</v>
      </c>
      <c r="E181" s="46">
        <v>600</v>
      </c>
      <c r="H181" s="91">
        <v>600</v>
      </c>
      <c r="I181" s="91">
        <f t="shared" si="33"/>
        <v>100</v>
      </c>
    </row>
    <row r="182" spans="1:9" ht="12.75" outlineLevel="2">
      <c r="A182" s="25" t="s">
        <v>78</v>
      </c>
      <c r="B182" s="26" t="s">
        <v>197</v>
      </c>
      <c r="C182" s="2" t="s">
        <v>133</v>
      </c>
      <c r="D182" s="2" t="s">
        <v>79</v>
      </c>
      <c r="E182" s="46">
        <v>300</v>
      </c>
      <c r="H182" s="91">
        <v>300</v>
      </c>
      <c r="I182" s="91">
        <f t="shared" si="33"/>
        <v>100</v>
      </c>
    </row>
    <row r="183" spans="1:12" s="31" customFormat="1" ht="36" customHeight="1">
      <c r="A183" s="44" t="s">
        <v>180</v>
      </c>
      <c r="B183" s="33" t="s">
        <v>29</v>
      </c>
      <c r="C183" s="1"/>
      <c r="D183" s="1"/>
      <c r="E183" s="47">
        <f aca="true" t="shared" si="35" ref="E183:H184">E184</f>
        <v>85</v>
      </c>
      <c r="F183" s="47">
        <f t="shared" si="35"/>
        <v>0</v>
      </c>
      <c r="G183" s="47">
        <f t="shared" si="35"/>
        <v>0</v>
      </c>
      <c r="H183" s="47">
        <f t="shared" si="35"/>
        <v>56.4</v>
      </c>
      <c r="I183" s="91">
        <f t="shared" si="33"/>
        <v>66.35294117647058</v>
      </c>
      <c r="J183" s="30"/>
      <c r="K183" s="29"/>
      <c r="L183" s="38"/>
    </row>
    <row r="184" spans="1:12" s="23" customFormat="1" ht="25.5">
      <c r="A184" s="25" t="s">
        <v>132</v>
      </c>
      <c r="B184" s="26" t="s">
        <v>29</v>
      </c>
      <c r="C184" s="2" t="s">
        <v>133</v>
      </c>
      <c r="D184" s="2"/>
      <c r="E184" s="46">
        <f t="shared" si="35"/>
        <v>85</v>
      </c>
      <c r="F184" s="46">
        <f t="shared" si="35"/>
        <v>0</v>
      </c>
      <c r="G184" s="46">
        <f t="shared" si="35"/>
        <v>0</v>
      </c>
      <c r="H184" s="46">
        <f t="shared" si="35"/>
        <v>56.4</v>
      </c>
      <c r="I184" s="91">
        <f t="shared" si="33"/>
        <v>66.35294117647058</v>
      </c>
      <c r="J184" s="57"/>
      <c r="K184" s="39"/>
      <c r="L184" s="37"/>
    </row>
    <row r="185" spans="1:12" s="23" customFormat="1" ht="12.75">
      <c r="A185" s="43" t="s">
        <v>40</v>
      </c>
      <c r="B185" s="26" t="s">
        <v>29</v>
      </c>
      <c r="C185" s="2" t="s">
        <v>133</v>
      </c>
      <c r="D185" s="2" t="s">
        <v>41</v>
      </c>
      <c r="E185" s="46">
        <v>85</v>
      </c>
      <c r="F185" s="39"/>
      <c r="G185" s="57"/>
      <c r="H185" s="93">
        <v>56.4</v>
      </c>
      <c r="I185" s="91">
        <f t="shared" si="33"/>
        <v>66.35294117647058</v>
      </c>
      <c r="J185" s="57"/>
      <c r="K185" s="39"/>
      <c r="L185" s="37"/>
    </row>
    <row r="186" spans="1:12" ht="24.75" customHeight="1">
      <c r="A186" s="82" t="s">
        <v>33</v>
      </c>
      <c r="B186" s="50"/>
      <c r="C186" s="50"/>
      <c r="D186" s="50"/>
      <c r="E186" s="63">
        <f>E12+E17+E27+E44+E86+E96+E114+E118+E125+E141</f>
        <v>276942.87</v>
      </c>
      <c r="F186" s="63">
        <f>F12+F17+F27+F44+F86+F96+F114+F118+F125+F141</f>
        <v>39559.3</v>
      </c>
      <c r="G186" s="63" t="e">
        <f>G12+G17+G27+G44+G86+G96+G114+G118+G125+G141</f>
        <v>#REF!</v>
      </c>
      <c r="H186" s="63">
        <f>H12+H17+H27+H44+H86+H96+H114+H118+H125+H141</f>
        <v>210568.69999999998</v>
      </c>
      <c r="I186" s="91">
        <f t="shared" si="33"/>
        <v>76.03326274476754</v>
      </c>
      <c r="J186" s="60"/>
      <c r="K186" s="59"/>
      <c r="L186" s="67"/>
    </row>
    <row r="187" spans="1:12" ht="15.75" customHeight="1">
      <c r="A187" s="83"/>
      <c r="B187" s="54"/>
      <c r="C187" s="55"/>
      <c r="D187" s="55"/>
      <c r="E187" s="56"/>
      <c r="F187" s="69"/>
      <c r="G187" s="70"/>
      <c r="H187" s="70"/>
      <c r="I187" s="70"/>
      <c r="J187" s="70"/>
      <c r="K187" s="69"/>
      <c r="L187" s="69"/>
    </row>
    <row r="188" spans="1:12" ht="12.75" customHeight="1">
      <c r="A188" s="83"/>
      <c r="B188" s="54"/>
      <c r="C188" s="55"/>
      <c r="D188" s="55"/>
      <c r="E188" s="56"/>
      <c r="F188" s="59"/>
      <c r="G188" s="60"/>
      <c r="H188" s="60"/>
      <c r="I188" s="60"/>
      <c r="J188" s="60"/>
      <c r="K188" s="59"/>
      <c r="L188" s="71"/>
    </row>
    <row r="189" spans="1:12" ht="12.75" customHeight="1">
      <c r="A189" s="78"/>
      <c r="C189" s="66"/>
      <c r="D189" s="58"/>
      <c r="E189" s="59"/>
      <c r="F189" s="59"/>
      <c r="G189" s="60"/>
      <c r="H189" s="60"/>
      <c r="I189" s="60"/>
      <c r="J189" s="60"/>
      <c r="K189" s="59"/>
      <c r="L189" s="71"/>
    </row>
    <row r="190" spans="1:12" ht="12.75" customHeight="1">
      <c r="A190" s="78"/>
      <c r="C190" s="68"/>
      <c r="D190" s="61"/>
      <c r="E190" s="69"/>
      <c r="F190" s="59"/>
      <c r="G190" s="60"/>
      <c r="H190" s="60"/>
      <c r="I190" s="60"/>
      <c r="J190" s="60"/>
      <c r="K190" s="59"/>
      <c r="L190" s="71"/>
    </row>
    <row r="191" spans="3:12" ht="12.75" customHeight="1">
      <c r="C191" s="66"/>
      <c r="D191" s="62"/>
      <c r="E191" s="95"/>
      <c r="F191" s="59"/>
      <c r="G191" s="60"/>
      <c r="H191" s="60"/>
      <c r="I191" s="60"/>
      <c r="J191" s="60"/>
      <c r="K191" s="59"/>
      <c r="L191" s="71"/>
    </row>
    <row r="192" spans="3:12" ht="12.75" customHeight="1">
      <c r="C192" s="66"/>
      <c r="D192" s="62"/>
      <c r="E192" s="59"/>
      <c r="F192" s="59"/>
      <c r="G192" s="60"/>
      <c r="H192" s="60"/>
      <c r="I192" s="60"/>
      <c r="J192" s="60"/>
      <c r="K192" s="59"/>
      <c r="L192" s="71"/>
    </row>
    <row r="193" spans="3:12" ht="12.75" customHeight="1">
      <c r="C193" s="66"/>
      <c r="D193" s="62"/>
      <c r="E193" s="59"/>
      <c r="F193" s="59"/>
      <c r="G193" s="60"/>
      <c r="H193" s="60"/>
      <c r="I193" s="60"/>
      <c r="J193" s="60"/>
      <c r="K193" s="59"/>
      <c r="L193" s="71"/>
    </row>
    <row r="194" spans="3:12" ht="12.75" customHeight="1">
      <c r="C194" s="66"/>
      <c r="D194" s="62"/>
      <c r="E194" s="59"/>
      <c r="F194" s="59"/>
      <c r="G194" s="60"/>
      <c r="H194" s="60"/>
      <c r="I194" s="60"/>
      <c r="J194" s="60"/>
      <c r="K194" s="59"/>
      <c r="L194" s="71"/>
    </row>
    <row r="195" spans="3:12" ht="12.75" customHeight="1">
      <c r="C195" s="66"/>
      <c r="D195" s="62"/>
      <c r="E195" s="59"/>
      <c r="F195" s="69"/>
      <c r="G195" s="69"/>
      <c r="H195" s="69"/>
      <c r="I195" s="69"/>
      <c r="J195" s="69"/>
      <c r="K195" s="69"/>
      <c r="L195" s="72"/>
    </row>
    <row r="196" spans="3:12" ht="12.75" customHeight="1">
      <c r="C196" s="66"/>
      <c r="D196" s="62"/>
      <c r="E196" s="59"/>
      <c r="F196" s="59"/>
      <c r="G196" s="60"/>
      <c r="H196" s="60"/>
      <c r="I196" s="60"/>
      <c r="J196" s="60"/>
      <c r="K196" s="59"/>
      <c r="L196" s="71"/>
    </row>
    <row r="197" spans="3:12" ht="12.75" customHeight="1">
      <c r="C197" s="66"/>
      <c r="D197" s="62"/>
      <c r="E197" s="59"/>
      <c r="F197" s="59"/>
      <c r="G197" s="60"/>
      <c r="H197" s="60"/>
      <c r="I197" s="60"/>
      <c r="J197" s="60"/>
      <c r="K197" s="59"/>
      <c r="L197" s="71"/>
    </row>
    <row r="198" spans="3:12" ht="12.75" customHeight="1">
      <c r="C198" s="68"/>
      <c r="D198" s="61"/>
      <c r="E198" s="69"/>
      <c r="F198" s="59"/>
      <c r="G198" s="60"/>
      <c r="H198" s="60"/>
      <c r="I198" s="60"/>
      <c r="J198" s="60"/>
      <c r="K198" s="59"/>
      <c r="L198" s="71"/>
    </row>
    <row r="199" spans="3:12" ht="12.75" customHeight="1">
      <c r="C199" s="66"/>
      <c r="D199" s="62"/>
      <c r="E199" s="59"/>
      <c r="F199" s="69"/>
      <c r="G199" s="69"/>
      <c r="H199" s="69"/>
      <c r="I199" s="69"/>
      <c r="J199" s="69"/>
      <c r="K199" s="69"/>
      <c r="L199" s="72"/>
    </row>
    <row r="200" spans="3:12" ht="12.75" customHeight="1">
      <c r="C200" s="66"/>
      <c r="D200" s="62"/>
      <c r="E200" s="59"/>
      <c r="F200" s="59"/>
      <c r="G200" s="60"/>
      <c r="H200" s="60"/>
      <c r="I200" s="60"/>
      <c r="J200" s="60"/>
      <c r="K200" s="59"/>
      <c r="L200" s="71"/>
    </row>
    <row r="201" spans="3:12" ht="12.75" customHeight="1">
      <c r="C201" s="66"/>
      <c r="D201" s="62"/>
      <c r="E201" s="59"/>
      <c r="F201" s="59"/>
      <c r="G201" s="60"/>
      <c r="H201" s="60"/>
      <c r="I201" s="60"/>
      <c r="J201" s="60"/>
      <c r="K201" s="59"/>
      <c r="L201" s="71"/>
    </row>
    <row r="202" spans="3:12" ht="12.75" customHeight="1">
      <c r="C202" s="68"/>
      <c r="D202" s="61"/>
      <c r="E202" s="69"/>
      <c r="F202" s="59"/>
      <c r="G202" s="60"/>
      <c r="H202" s="60"/>
      <c r="I202" s="60"/>
      <c r="J202" s="60"/>
      <c r="K202" s="59"/>
      <c r="L202" s="71"/>
    </row>
    <row r="203" spans="3:12" ht="12.75" customHeight="1">
      <c r="C203" s="66"/>
      <c r="D203" s="62"/>
      <c r="E203" s="59"/>
      <c r="F203" s="59"/>
      <c r="G203" s="60"/>
      <c r="H203" s="60"/>
      <c r="I203" s="60"/>
      <c r="J203" s="60"/>
      <c r="K203" s="59"/>
      <c r="L203" s="71"/>
    </row>
    <row r="204" spans="3:12" ht="12.75" customHeight="1">
      <c r="C204" s="66"/>
      <c r="D204" s="62"/>
      <c r="E204" s="59"/>
      <c r="F204" s="59"/>
      <c r="G204" s="60"/>
      <c r="H204" s="60"/>
      <c r="I204" s="60"/>
      <c r="J204" s="60"/>
      <c r="K204" s="59"/>
      <c r="L204" s="71"/>
    </row>
    <row r="205" spans="3:12" ht="12.75" customHeight="1">
      <c r="C205" s="66"/>
      <c r="D205" s="62"/>
      <c r="E205" s="59"/>
      <c r="F205" s="59"/>
      <c r="G205" s="60"/>
      <c r="H205" s="60"/>
      <c r="I205" s="60"/>
      <c r="J205" s="60"/>
      <c r="K205" s="59"/>
      <c r="L205" s="71"/>
    </row>
    <row r="206" spans="1:12" s="31" customFormat="1" ht="12.75" customHeight="1">
      <c r="A206" s="84"/>
      <c r="B206" s="20"/>
      <c r="C206" s="66"/>
      <c r="D206" s="62"/>
      <c r="E206" s="59"/>
      <c r="F206" s="69"/>
      <c r="G206" s="70"/>
      <c r="H206" s="70"/>
      <c r="I206" s="70"/>
      <c r="J206" s="70"/>
      <c r="K206" s="69"/>
      <c r="L206" s="72"/>
    </row>
    <row r="207" spans="3:12" ht="12.75" customHeight="1">
      <c r="C207" s="66"/>
      <c r="D207" s="62"/>
      <c r="E207" s="59"/>
      <c r="F207" s="59"/>
      <c r="G207" s="60"/>
      <c r="H207" s="60"/>
      <c r="I207" s="60"/>
      <c r="J207" s="60"/>
      <c r="K207" s="59"/>
      <c r="L207" s="71"/>
    </row>
    <row r="208" spans="3:12" ht="12.75" customHeight="1">
      <c r="C208" s="66"/>
      <c r="D208" s="62"/>
      <c r="E208" s="59"/>
      <c r="F208" s="59"/>
      <c r="G208" s="60"/>
      <c r="H208" s="60"/>
      <c r="I208" s="60"/>
      <c r="J208" s="60"/>
      <c r="K208" s="59"/>
      <c r="L208" s="71"/>
    </row>
    <row r="209" spans="1:12" ht="12.75" customHeight="1">
      <c r="A209" s="85"/>
      <c r="B209" s="31"/>
      <c r="C209" s="68"/>
      <c r="D209" s="61"/>
      <c r="E209" s="69"/>
      <c r="F209" s="59"/>
      <c r="G209" s="60"/>
      <c r="H209" s="60"/>
      <c r="I209" s="60"/>
      <c r="J209" s="60"/>
      <c r="K209" s="59"/>
      <c r="L209" s="71"/>
    </row>
    <row r="210" spans="1:12" s="31" customFormat="1" ht="12.75" customHeight="1">
      <c r="A210" s="84"/>
      <c r="B210" s="20"/>
      <c r="C210" s="66"/>
      <c r="D210" s="62"/>
      <c r="E210" s="59"/>
      <c r="F210" s="69"/>
      <c r="G210" s="69"/>
      <c r="H210" s="69"/>
      <c r="I210" s="69"/>
      <c r="J210" s="69"/>
      <c r="K210" s="69"/>
      <c r="L210" s="72"/>
    </row>
    <row r="211" spans="3:12" ht="12.75" customHeight="1">
      <c r="C211" s="66"/>
      <c r="D211" s="62"/>
      <c r="E211" s="59"/>
      <c r="F211" s="59"/>
      <c r="G211" s="60"/>
      <c r="H211" s="60"/>
      <c r="I211" s="60"/>
      <c r="J211" s="60"/>
      <c r="K211" s="59"/>
      <c r="L211" s="71"/>
    </row>
    <row r="212" spans="1:12" s="31" customFormat="1" ht="12.75" customHeight="1">
      <c r="A212" s="84"/>
      <c r="B212" s="20"/>
      <c r="C212" s="66"/>
      <c r="D212" s="62"/>
      <c r="E212" s="59"/>
      <c r="F212" s="69"/>
      <c r="G212" s="70"/>
      <c r="H212" s="70"/>
      <c r="I212" s="70"/>
      <c r="J212" s="70"/>
      <c r="K212" s="69"/>
      <c r="L212" s="72"/>
    </row>
    <row r="213" spans="1:12" ht="12.75" customHeight="1">
      <c r="A213" s="85"/>
      <c r="B213" s="31"/>
      <c r="C213" s="68"/>
      <c r="D213" s="61"/>
      <c r="E213" s="69"/>
      <c r="F213" s="59"/>
      <c r="G213" s="60"/>
      <c r="H213" s="60"/>
      <c r="I213" s="60"/>
      <c r="J213" s="60"/>
      <c r="K213" s="59"/>
      <c r="L213" s="71"/>
    </row>
    <row r="214" spans="3:12" ht="12.75" customHeight="1">
      <c r="C214" s="66"/>
      <c r="D214" s="62"/>
      <c r="E214" s="59"/>
      <c r="F214" s="59"/>
      <c r="G214" s="60"/>
      <c r="H214" s="60"/>
      <c r="I214" s="60"/>
      <c r="J214" s="60"/>
      <c r="K214" s="59"/>
      <c r="L214" s="71"/>
    </row>
    <row r="215" spans="1:12" ht="12.75" customHeight="1">
      <c r="A215" s="85"/>
      <c r="B215" s="31"/>
      <c r="C215" s="68"/>
      <c r="D215" s="61"/>
      <c r="E215" s="69"/>
      <c r="F215" s="59"/>
      <c r="G215" s="60"/>
      <c r="H215" s="60"/>
      <c r="I215" s="60"/>
      <c r="J215" s="60"/>
      <c r="K215" s="59"/>
      <c r="L215" s="71"/>
    </row>
    <row r="216" spans="3:12" ht="12.75" customHeight="1">
      <c r="C216" s="66"/>
      <c r="D216" s="62"/>
      <c r="E216" s="59"/>
      <c r="F216" s="59"/>
      <c r="G216" s="60"/>
      <c r="H216" s="60"/>
      <c r="I216" s="60"/>
      <c r="J216" s="60"/>
      <c r="K216" s="59"/>
      <c r="L216" s="71"/>
    </row>
    <row r="217" spans="1:12" s="31" customFormat="1" ht="12.75" customHeight="1">
      <c r="A217" s="84"/>
      <c r="B217" s="20"/>
      <c r="C217" s="66"/>
      <c r="D217" s="62"/>
      <c r="E217" s="59"/>
      <c r="F217" s="69"/>
      <c r="G217" s="70"/>
      <c r="H217" s="70"/>
      <c r="I217" s="70"/>
      <c r="J217" s="70"/>
      <c r="K217" s="69"/>
      <c r="L217" s="72"/>
    </row>
    <row r="218" spans="3:12" ht="12.75" customHeight="1">
      <c r="C218" s="66"/>
      <c r="D218" s="62"/>
      <c r="E218" s="59"/>
      <c r="F218" s="59"/>
      <c r="G218" s="60"/>
      <c r="H218" s="60"/>
      <c r="I218" s="60"/>
      <c r="J218" s="60"/>
      <c r="K218" s="59"/>
      <c r="L218" s="71"/>
    </row>
    <row r="219" spans="3:12" ht="12.75" customHeight="1">
      <c r="C219" s="66"/>
      <c r="D219" s="62"/>
      <c r="E219" s="59"/>
      <c r="F219" s="59"/>
      <c r="G219" s="60"/>
      <c r="H219" s="60"/>
      <c r="I219" s="60"/>
      <c r="J219" s="60"/>
      <c r="K219" s="59"/>
      <c r="L219" s="71"/>
    </row>
    <row r="220" spans="1:12" s="31" customFormat="1" ht="12.75" customHeight="1">
      <c r="A220" s="85"/>
      <c r="C220" s="68"/>
      <c r="D220" s="61"/>
      <c r="E220" s="69"/>
      <c r="F220" s="69"/>
      <c r="G220" s="70"/>
      <c r="H220" s="70"/>
      <c r="I220" s="70"/>
      <c r="J220" s="70"/>
      <c r="K220" s="69"/>
      <c r="L220" s="72"/>
    </row>
    <row r="221" spans="3:12" ht="12.75" customHeight="1">
      <c r="C221" s="66"/>
      <c r="D221" s="62"/>
      <c r="E221" s="59"/>
      <c r="F221" s="59"/>
      <c r="G221" s="60"/>
      <c r="H221" s="60"/>
      <c r="I221" s="60"/>
      <c r="J221" s="60"/>
      <c r="K221" s="59"/>
      <c r="L221" s="71"/>
    </row>
    <row r="222" spans="3:12" ht="12.75" customHeight="1">
      <c r="C222" s="66"/>
      <c r="D222" s="62"/>
      <c r="E222" s="59"/>
      <c r="F222" s="59"/>
      <c r="G222" s="60"/>
      <c r="H222" s="60"/>
      <c r="I222" s="60"/>
      <c r="J222" s="60"/>
      <c r="K222" s="59"/>
      <c r="L222" s="71"/>
    </row>
    <row r="223" spans="1:12" ht="12.75" customHeight="1">
      <c r="A223" s="85"/>
      <c r="B223" s="31"/>
      <c r="C223" s="68"/>
      <c r="D223" s="61"/>
      <c r="E223" s="69"/>
      <c r="F223" s="59"/>
      <c r="G223" s="60"/>
      <c r="H223" s="60"/>
      <c r="I223" s="60"/>
      <c r="J223" s="60"/>
      <c r="K223" s="59"/>
      <c r="L223" s="71"/>
    </row>
    <row r="224" spans="3:12" ht="12.75" customHeight="1">
      <c r="C224" s="66"/>
      <c r="D224" s="62"/>
      <c r="E224" s="59"/>
      <c r="F224" s="59"/>
      <c r="G224" s="60"/>
      <c r="H224" s="60"/>
      <c r="I224" s="60"/>
      <c r="J224" s="60"/>
      <c r="K224" s="59"/>
      <c r="L224" s="71"/>
    </row>
    <row r="225" spans="3:12" ht="12.75" customHeight="1">
      <c r="C225" s="66"/>
      <c r="D225" s="62"/>
      <c r="E225" s="59"/>
      <c r="F225" s="59"/>
      <c r="G225" s="60"/>
      <c r="H225" s="60"/>
      <c r="I225" s="60"/>
      <c r="J225" s="60"/>
      <c r="K225" s="59"/>
      <c r="L225" s="71"/>
    </row>
    <row r="226" spans="1:12" s="31" customFormat="1" ht="12.75" customHeight="1">
      <c r="A226" s="84"/>
      <c r="B226" s="20"/>
      <c r="C226" s="66"/>
      <c r="D226" s="62"/>
      <c r="E226" s="58"/>
      <c r="F226" s="69"/>
      <c r="G226" s="70"/>
      <c r="H226" s="70"/>
      <c r="I226" s="70"/>
      <c r="J226" s="70"/>
      <c r="K226" s="69"/>
      <c r="L226" s="72"/>
    </row>
    <row r="227" spans="3:12" ht="12.75" customHeight="1">
      <c r="C227" s="66"/>
      <c r="D227" s="62"/>
      <c r="E227" s="58"/>
      <c r="F227" s="59"/>
      <c r="G227" s="60"/>
      <c r="H227" s="60"/>
      <c r="I227" s="60"/>
      <c r="J227" s="60"/>
      <c r="K227" s="59"/>
      <c r="L227" s="71"/>
    </row>
    <row r="228" spans="1:12" s="31" customFormat="1" ht="12.75" customHeight="1">
      <c r="A228" s="84"/>
      <c r="B228" s="20"/>
      <c r="C228" s="66"/>
      <c r="D228" s="62"/>
      <c r="E228" s="58"/>
      <c r="F228" s="73"/>
      <c r="G228" s="73"/>
      <c r="H228" s="73"/>
      <c r="I228" s="73"/>
      <c r="J228" s="73"/>
      <c r="K228" s="73"/>
      <c r="L228" s="72"/>
    </row>
    <row r="229" spans="1:12" ht="12.75" customHeight="1">
      <c r="A229" s="85"/>
      <c r="B229" s="31"/>
      <c r="C229" s="68"/>
      <c r="D229" s="61"/>
      <c r="E229" s="73"/>
      <c r="F229" s="59"/>
      <c r="G229" s="60"/>
      <c r="H229" s="60"/>
      <c r="I229" s="60"/>
      <c r="J229" s="60"/>
      <c r="K229" s="59"/>
      <c r="L229" s="71"/>
    </row>
    <row r="230" spans="3:12" ht="12.75" customHeight="1">
      <c r="C230" s="66"/>
      <c r="D230" s="62"/>
      <c r="E230" s="58"/>
      <c r="F230" s="59"/>
      <c r="G230" s="60"/>
      <c r="H230" s="60"/>
      <c r="I230" s="60"/>
      <c r="J230" s="60"/>
      <c r="K230" s="59"/>
      <c r="L230" s="71"/>
    </row>
    <row r="231" spans="1:12" s="31" customFormat="1" ht="12.75" customHeight="1">
      <c r="A231" s="85"/>
      <c r="C231" s="68"/>
      <c r="D231" s="61"/>
      <c r="E231" s="73"/>
      <c r="F231" s="69"/>
      <c r="G231" s="70"/>
      <c r="H231" s="70"/>
      <c r="I231" s="70"/>
      <c r="J231" s="70"/>
      <c r="K231" s="69"/>
      <c r="L231" s="72"/>
    </row>
    <row r="232" spans="3:12" ht="12.75" customHeight="1">
      <c r="C232" s="66"/>
      <c r="D232" s="62"/>
      <c r="E232" s="58"/>
      <c r="F232" s="59"/>
      <c r="G232" s="60"/>
      <c r="H232" s="60"/>
      <c r="I232" s="60"/>
      <c r="J232" s="60"/>
      <c r="K232" s="59"/>
      <c r="L232" s="71"/>
    </row>
    <row r="233" spans="3:5" ht="24.75" customHeight="1">
      <c r="C233" s="66"/>
      <c r="D233" s="62"/>
      <c r="E233" s="58"/>
    </row>
    <row r="234" spans="1:5" ht="13.5" customHeight="1">
      <c r="A234" s="85"/>
      <c r="B234" s="31"/>
      <c r="C234" s="68"/>
      <c r="D234" s="61"/>
      <c r="E234" s="73"/>
    </row>
    <row r="235" spans="3:5" ht="13.5" customHeight="1">
      <c r="C235" s="66"/>
      <c r="D235" s="62"/>
      <c r="E235" s="58"/>
    </row>
    <row r="236" spans="3:4" ht="12.75" customHeight="1">
      <c r="C236" s="34"/>
      <c r="D236" s="62"/>
    </row>
    <row r="237" spans="3:5" ht="12.75" customHeight="1">
      <c r="C237" s="34"/>
      <c r="D237" s="62"/>
      <c r="E237" s="86"/>
    </row>
    <row r="238" spans="3:4" ht="12.75" customHeight="1">
      <c r="C238" s="34"/>
      <c r="D238" s="62"/>
    </row>
    <row r="239" spans="3:4" ht="12.75" customHeight="1">
      <c r="C239" s="34"/>
      <c r="D239" s="35"/>
    </row>
    <row r="240" ht="12.75" customHeight="1">
      <c r="D240" s="35"/>
    </row>
    <row r="241" ht="12.75" customHeight="1">
      <c r="D241" s="35"/>
    </row>
    <row r="242" ht="12.75" customHeight="1">
      <c r="D242" s="35"/>
    </row>
    <row r="243" ht="12.75" customHeight="1">
      <c r="D243" s="35"/>
    </row>
    <row r="244" ht="12.75" customHeight="1">
      <c r="D244" s="35"/>
    </row>
    <row r="245" ht="12.75" customHeight="1">
      <c r="D245" s="35"/>
    </row>
    <row r="246" ht="12.75" customHeight="1">
      <c r="D246" s="35"/>
    </row>
    <row r="247" ht="12.75" customHeight="1">
      <c r="D247" s="35"/>
    </row>
    <row r="248" ht="12.75" customHeight="1">
      <c r="D248" s="35"/>
    </row>
    <row r="249" ht="12.75" customHeight="1">
      <c r="D249" s="34"/>
    </row>
    <row r="250" ht="12.75" customHeight="1">
      <c r="D250" s="34"/>
    </row>
    <row r="251" ht="12.75" customHeight="1">
      <c r="D251" s="34"/>
    </row>
    <row r="252" ht="12.75" customHeight="1">
      <c r="D252" s="34"/>
    </row>
    <row r="253" ht="12.75" customHeight="1">
      <c r="D253" s="34"/>
    </row>
    <row r="254" ht="12.75" customHeight="1">
      <c r="D254" s="34"/>
    </row>
    <row r="255" ht="12.75" customHeight="1">
      <c r="D255" s="34"/>
    </row>
  </sheetData>
  <sheetProtection/>
  <autoFilter ref="D9:D235"/>
  <mergeCells count="16">
    <mergeCell ref="A8:G8"/>
    <mergeCell ref="E9:E10"/>
    <mergeCell ref="A9:A10"/>
    <mergeCell ref="D9:D10"/>
    <mergeCell ref="B9:B10"/>
    <mergeCell ref="C9:C10"/>
    <mergeCell ref="H9:H10"/>
    <mergeCell ref="I9:I10"/>
    <mergeCell ref="D1:E1"/>
    <mergeCell ref="D3:E3"/>
    <mergeCell ref="D2:E2"/>
    <mergeCell ref="A5:G5"/>
    <mergeCell ref="D4:E4"/>
    <mergeCell ref="A6:G6"/>
    <mergeCell ref="A7:E7"/>
    <mergeCell ref="F7:G7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2015-05-07T08:22:13Z</cp:lastPrinted>
  <dcterms:created xsi:type="dcterms:W3CDTF">2002-03-11T10:22:12Z</dcterms:created>
  <dcterms:modified xsi:type="dcterms:W3CDTF">2015-05-07T08:22:16Z</dcterms:modified>
  <cp:category/>
  <cp:version/>
  <cp:contentType/>
  <cp:contentStatus/>
</cp:coreProperties>
</file>