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65521" windowWidth="13035" windowHeight="11520" activeTab="0"/>
  </bookViews>
  <sheets>
    <sheet name="п 10" sheetId="1" r:id="rId1"/>
  </sheets>
  <definedNames>
    <definedName name="_xlnm.Print_Area" localSheetId="0">'п 10'!$A$1:$H$197</definedName>
  </definedNames>
  <calcPr fullCalcOnLoad="1"/>
</workbook>
</file>

<file path=xl/sharedStrings.xml><?xml version="1.0" encoding="utf-8"?>
<sst xmlns="http://schemas.openxmlformats.org/spreadsheetml/2006/main" count="590" uniqueCount="167">
  <si>
    <t>Ленинградской области</t>
  </si>
  <si>
    <t>(тысяч рублей)</t>
  </si>
  <si>
    <t>Наименование</t>
  </si>
  <si>
    <t xml:space="preserve"> к решению Совета депутатов</t>
  </si>
  <si>
    <t>№ п/п</t>
  </si>
  <si>
    <t>ВР (вид расхода)</t>
  </si>
  <si>
    <t>ЦСР (целевая статья)</t>
  </si>
  <si>
    <t>Тосненского района</t>
  </si>
  <si>
    <t>2011 год</t>
  </si>
  <si>
    <t>2.</t>
  </si>
  <si>
    <t>240</t>
  </si>
  <si>
    <t>Распределение бюджетных ассигнований по целевым статьям
(муниципальным программам и непрограммным направлениям деятельности),
группам и подгруппам видов расходов классификации расходов бюджета, а также по разделам и подразделам  классификации расходов бюджета</t>
  </si>
  <si>
    <t>Итого программные расходы</t>
  </si>
  <si>
    <t>Всего</t>
  </si>
  <si>
    <t>Шапкинского сельского поселения</t>
  </si>
  <si>
    <t>1.</t>
  </si>
  <si>
    <t>Муниципальная программа "Безопасность на территории Шапкиснкого сельского поселения Тосненского района Ленинградской области на 2016-2018 года".</t>
  </si>
  <si>
    <t>08 0 00 00000</t>
  </si>
  <si>
    <t>Мероприятия в области пожарной безопасности</t>
  </si>
  <si>
    <t>Мероприятия по вовлечению в предупреждение правонарушени на территории Шапкиснкого сельского поселения тосненского раона Ленинградской области граждан и организаций, стимулирование и поддержка гражданских инициатив</t>
  </si>
  <si>
    <t>Муниципальная программа "Развитие автомобильных дорог Шапкинского сельского поселения Тосненского района Ленинградской области на 2016-2018 годы".</t>
  </si>
  <si>
    <r>
      <t>Мероприятия по капитальному ремонту и ремонт автомобильных дорог общего пользования местного значения</t>
    </r>
  </si>
  <si>
    <t>10 0 00 00000</t>
  </si>
  <si>
    <t>Муниципальная программа "Развитие части территории муниципального образования Шапкинское сельское поселение Тосненского района  Ленинградской области на 2016-2018 годы"</t>
  </si>
  <si>
    <t>Основное мероприятие "Поддержка  проектов местных инциатив граждан"</t>
  </si>
  <si>
    <t>15 0 00 0000</t>
  </si>
  <si>
    <t>15 0 01 00000</t>
  </si>
  <si>
    <t>3.</t>
  </si>
  <si>
    <t>Итого непрограммные расходы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</si>
  <si>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</si>
  <si>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91 0 00 00000</t>
  </si>
  <si>
    <t>91 3 01 00040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</si>
  <si>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</si>
  <si>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</si>
  <si>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Уплата налогов, сборов и иых платежей</t>
  </si>
  <si>
    <t>91 8 00 00000</t>
  </si>
  <si>
    <t>Непрограммные расходы</t>
  </si>
  <si>
    <t>91 8 01 00000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</si>
  <si>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</si>
  <si>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91 8 01 00080</t>
  </si>
  <si>
    <t>120</t>
  </si>
  <si>
    <t>91 3 01 60600</t>
  </si>
  <si>
    <t>540</t>
  </si>
  <si>
    <t xml:space="preserve"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 (местный бюджет) </t>
  </si>
  <si>
    <t>91 3 01 60620</t>
  </si>
  <si>
    <t>Иные межбюджетные трансферты</t>
  </si>
  <si>
    <t xml:space="preserve"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 </t>
  </si>
  <si>
    <t>91 3 01 71340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</si>
  <si>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</si>
  <si>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91 3 00 00000</t>
  </si>
  <si>
    <t>91 3 01 00000</t>
  </si>
  <si>
    <t>91 3 01 60640</t>
  </si>
  <si>
    <t>Резервные фонды</t>
  </si>
  <si>
    <t>Непрограмные расходы органов исполнительной власти Шапкинского сельского поселения Тосненского района Ленинградской области</t>
  </si>
  <si>
    <t>99 0 00 00000</t>
  </si>
  <si>
    <t xml:space="preserve">Непрограммные расходы </t>
  </si>
  <si>
    <t>99 9 00 00000</t>
  </si>
  <si>
    <t>99 9 01 00000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</si>
  <si>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</si>
  <si>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>99 9 01 10050</t>
  </si>
  <si>
    <t>Другие общегосударственные вопросы</t>
  </si>
  <si>
    <t>Дорожное хозяйство (дорожные фонды)</t>
  </si>
  <si>
    <t>Коммунальное хозяйство</t>
  </si>
  <si>
    <t>0502</t>
  </si>
  <si>
    <t>99 9 01 10630</t>
  </si>
  <si>
    <t>Благоустройство</t>
  </si>
  <si>
    <t>Мероприятия по содержанию объектов благоустройства территории городского (сельского) поселения Тосненского района Ленинградской области</t>
  </si>
  <si>
    <t>99 9 01 13280</t>
  </si>
  <si>
    <t>99 9 01 13300</t>
  </si>
  <si>
    <t>Молодежная политика и оздоровление детей</t>
  </si>
  <si>
    <t xml:space="preserve">Мероприятия в сфере молодежной политики  </t>
  </si>
  <si>
    <t>99 9 01 11680</t>
  </si>
  <si>
    <t>Пенсионное обеспечение</t>
  </si>
  <si>
    <t>99 9 01 03080</t>
  </si>
  <si>
    <t>Другие вопросы в области физической культуры и спорта</t>
  </si>
  <si>
    <t>08 0 01 11620</t>
  </si>
  <si>
    <t>Основные мероприятия "Обеспечения пожарной безопасности"</t>
  </si>
  <si>
    <t>08 0 01 00000</t>
  </si>
  <si>
    <t>Защита населения и территории от  чрезвычайных ситуаций природного и техногенного характера, гражданская оборона</t>
  </si>
  <si>
    <t>08 0 02 00000</t>
  </si>
  <si>
    <t>Основные мероприятия "Мероприятия по обеспечению общественного порядка и профилактике  правонарушений на территории Ленинградской области"</t>
  </si>
  <si>
    <t>08 0 02 11550</t>
  </si>
  <si>
    <t>Основное мероприятие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территории"</t>
  </si>
  <si>
    <t>10 0 01 00000</t>
  </si>
  <si>
    <t>10 0 01 10100</t>
  </si>
  <si>
    <t>10 0 01 10110</t>
  </si>
  <si>
    <t>15 0 01 S0880</t>
  </si>
  <si>
    <t>Обеспечение функций органов местного самоуправления</t>
  </si>
  <si>
    <t>Иные межбюджетные трансферты бюджету района из бюджетов поселений на на осуществления  полномочий по формировпанию архивных фондов (местный бюджет)</t>
  </si>
  <si>
    <t>92 0 00 00000</t>
  </si>
  <si>
    <t>Реализация государственных функций, связанных с общегосударственным управлением</t>
  </si>
  <si>
    <t>92 9 00 00000</t>
  </si>
  <si>
    <t>92 9 01 00000</t>
  </si>
  <si>
    <t>15 0 01 S4390</t>
  </si>
  <si>
    <t>15 0 01 70880</t>
  </si>
  <si>
    <t>99 9 01 10360</t>
  </si>
  <si>
    <t>99 9 01 11300</t>
  </si>
  <si>
    <t>Мероприятия по усточиввому развитию части территорий</t>
  </si>
  <si>
    <t>Жилищное хозяйство</t>
  </si>
  <si>
    <t>Другие вопросы в области национальной экономики</t>
  </si>
  <si>
    <t>99 9 01 96010</t>
  </si>
  <si>
    <r>
      <t xml:space="preserve">Обеспечение мероприятий по капитальному ремонту многоквартирных домов </t>
    </r>
  </si>
  <si>
    <t>Иные закупки товаров, работ и услуг для государственных (муниципальных) нужд</t>
  </si>
  <si>
    <t>2017 год</t>
  </si>
  <si>
    <t xml:space="preserve">Мероприятия по организации сбора и вывоза бытовых отходов </t>
  </si>
  <si>
    <t>Приложение № 10</t>
  </si>
  <si>
    <t>99 9 01 51180</t>
  </si>
  <si>
    <t xml:space="preserve">Осуществление первичного воинского учета на территориях, где отсутствуют военные комиссариаты </t>
  </si>
  <si>
    <t>15 0 01 74390</t>
  </si>
  <si>
    <t>Коммунальное хозяство</t>
  </si>
  <si>
    <t>Благоустроство</t>
  </si>
  <si>
    <t>Содействие развитию на части территории поселений иных форм местного самоуправления</t>
  </si>
  <si>
    <t>Мероприятия по усточивому развитию части территорий</t>
  </si>
  <si>
    <t>Мероприятия на капитальный ремонт и ремонт автомобильных дорог общего пользования местного значения (областной бюджет)</t>
  </si>
  <si>
    <t>10 0 01 70140</t>
  </si>
  <si>
    <r>
      <t>Мероприятия по содержанию автомобильных дорог</t>
    </r>
    <r>
      <rPr>
        <sz val="12"/>
        <color indexed="10"/>
        <rFont val="Times New Roman"/>
        <family val="1"/>
      </rPr>
      <t xml:space="preserve"> </t>
    </r>
  </si>
  <si>
    <r>
  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  </r>
    <r>
      <rPr>
        <sz val="12"/>
        <color indexed="10"/>
        <rFont val="Times New Roman"/>
        <family val="1"/>
      </rPr>
      <t xml:space="preserve"> </t>
    </r>
  </si>
  <si>
    <t>от 26.12.2016 № 84</t>
  </si>
  <si>
    <t>99 9 01 13770</t>
  </si>
  <si>
    <t>Мероприятия в области жилищного хозяйства</t>
  </si>
  <si>
    <t>91 3 01 60650</t>
  </si>
  <si>
    <t>Рз (раздел)</t>
  </si>
  <si>
    <t xml:space="preserve"> ПР (подраздел)</t>
  </si>
  <si>
    <t>03</t>
  </si>
  <si>
    <t>09</t>
  </si>
  <si>
    <t>200</t>
  </si>
  <si>
    <t>Закупка товаров, работ и услуг для обеспечения государственных (муниципальных) нужд</t>
  </si>
  <si>
    <t>04</t>
  </si>
  <si>
    <t>05</t>
  </si>
  <si>
    <t>02</t>
  </si>
  <si>
    <t>01</t>
  </si>
  <si>
    <t xml:space="preserve">Обеспечение деятельности органов местного самоуправления муниципального образования Шапкинского сельского поселения Тосненского района Ленинградской области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</si>
  <si>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</si>
  <si>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Обеспечение деятельности аппаратов органов  местного самоуправления муниципального образования Шапкинского сельского поселения Тосненского района Ленинградской области </t>
  </si>
  <si>
    <t>9130100040</t>
  </si>
  <si>
    <t>100</t>
  </si>
  <si>
    <t>Иные бюджетные ассигнования</t>
  </si>
  <si>
    <t>800</t>
  </si>
  <si>
    <t>850</t>
  </si>
  <si>
    <t>Иные межбюджетные трансферты бюджету района из бюджетов поселений в соответствии с заключенными соглашениями</t>
  </si>
  <si>
    <t>91 3 01 60000</t>
  </si>
  <si>
    <t>Межбюджетные тарнсферты</t>
  </si>
  <si>
    <t>500</t>
  </si>
  <si>
    <t>06</t>
  </si>
  <si>
    <t>13</t>
  </si>
  <si>
    <t>Другие вопросы в области национальной безопасности и провоохранительной деятельиости</t>
  </si>
  <si>
    <t>14</t>
  </si>
  <si>
    <t>9180100080</t>
  </si>
  <si>
    <t xml:space="preserve">Выполнение других обязательств муниципальных образований </t>
  </si>
  <si>
    <t>9290100030</t>
  </si>
  <si>
    <t>Уплата налогов, сборов и иных платежей</t>
  </si>
  <si>
    <t xml:space="preserve">Предоставление доплат к пенсиям муниципальных служащих 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</si>
  <si>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</si>
  <si>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</si>
  <si>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300</t>
  </si>
  <si>
    <t>320</t>
  </si>
  <si>
    <t>Резервные средства</t>
  </si>
  <si>
    <t>870</t>
  </si>
  <si>
    <t>Мероприятия в области национальной экономики</t>
  </si>
  <si>
    <t>Мобилиционная и вневойсковая подготовка</t>
  </si>
  <si>
    <t>07</t>
  </si>
  <si>
    <r>
      <t>Мероприятия по организации и проведение физкультурных, спортивно-массовых  мероприятий</t>
    </r>
    <r>
      <rPr>
        <sz val="12"/>
        <color indexed="10"/>
        <rFont val="Times New Roman"/>
        <family val="1"/>
      </rPr>
      <t xml:space="preserve"> </t>
    </r>
  </si>
  <si>
    <t>Другие вопросы в области коммунального хозяйства</t>
  </si>
  <si>
    <t>Мероприятия по капитальному ремонту и ремонту автомобильных дорог общего пользования местного значения</t>
  </si>
  <si>
    <t>10 0 01 S0140</t>
  </si>
  <si>
    <t>Приложение № 4</t>
  </si>
  <si>
    <t>от 22.05.2017  №.   92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</si>
</sst>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?"/>
    <numFmt numFmtId="174" formatCode="0.0000"/>
    <numFmt numFmtId="175" formatCode="#,##0.000"/>
    <numFmt numFmtId="176" formatCode="#,##0.00000"/>
    <numFmt numFmtId="177" formatCode="#,##0.000000"/>
    <numFmt numFmtId="178" formatCode="#,##0.0000"/>
    <numFmt numFmtId="179" formatCode="0.000"/>
    <numFmt numFmtId="180" formatCode="[$-FC19]d\ mmmm\ yyyy\ &quot;г.&quot;"/>
    <numFmt numFmtId="181" formatCode="0.00;[Red]0.00"/>
    <numFmt numFmtId="182" formatCode="0.000;[Red]0.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00"/>
  </numFmts>
  <fonts count="6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0"/>
      <color indexed="10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sz val="11"/>
      <color indexed="10"/>
      <name val="Times New Roman"/>
      <family val="1"/>
    </font>
    <font>
      <sz val="12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i/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32" borderId="10" xfId="0" applyFont="1" applyFill="1" applyBorder="1" applyAlignment="1">
      <alignment horizontal="center" vertical="center" wrapText="1"/>
    </xf>
    <xf numFmtId="179" fontId="11" fillId="33" borderId="11" xfId="0" applyNumberFormat="1" applyFont="1" applyFill="1" applyBorder="1" applyAlignment="1">
      <alignment horizontal="right" wrapText="1"/>
    </xf>
    <xf numFmtId="179" fontId="16" fillId="33" borderId="11" xfId="0" applyNumberFormat="1" applyFont="1" applyFill="1" applyBorder="1" applyAlignment="1">
      <alignment horizontal="right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/>
    </xf>
    <xf numFmtId="0" fontId="7" fillId="0" borderId="11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33" borderId="11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/>
    </xf>
    <xf numFmtId="179" fontId="11" fillId="33" borderId="0" xfId="0" applyNumberFormat="1" applyFont="1" applyFill="1" applyBorder="1" applyAlignment="1">
      <alignment horizontal="right" wrapText="1"/>
    </xf>
    <xf numFmtId="0" fontId="7" fillId="0" borderId="11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center" vertical="top"/>
    </xf>
    <xf numFmtId="0" fontId="5" fillId="33" borderId="0" xfId="0" applyFont="1" applyFill="1" applyBorder="1" applyAlignment="1">
      <alignment wrapText="1"/>
    </xf>
    <xf numFmtId="0" fontId="12" fillId="33" borderId="0" xfId="0" applyFont="1" applyFill="1" applyBorder="1" applyAlignment="1">
      <alignment horizontal="center" vertical="top" wrapText="1"/>
    </xf>
    <xf numFmtId="0" fontId="5" fillId="33" borderId="0" xfId="0" applyFont="1" applyFill="1" applyBorder="1" applyAlignment="1">
      <alignment horizontal="center" vertical="top"/>
    </xf>
    <xf numFmtId="179" fontId="11" fillId="33" borderId="0" xfId="0" applyNumberFormat="1" applyFont="1" applyFill="1" applyBorder="1" applyAlignment="1">
      <alignment horizontal="center" vertical="top"/>
    </xf>
    <xf numFmtId="0" fontId="6" fillId="0" borderId="0" xfId="0" applyFont="1" applyBorder="1" applyAlignment="1">
      <alignment horizontal="center" vertical="center"/>
    </xf>
    <xf numFmtId="0" fontId="4" fillId="34" borderId="0" xfId="0" applyFont="1" applyFill="1" applyAlignment="1">
      <alignment horizontal="center" vertical="center"/>
    </xf>
    <xf numFmtId="49" fontId="4" fillId="0" borderId="0" xfId="0" applyNumberFormat="1" applyFont="1" applyAlignment="1">
      <alignment horizontal="center" vertical="top"/>
    </xf>
    <xf numFmtId="0" fontId="6" fillId="34" borderId="11" xfId="0" applyFont="1" applyFill="1" applyBorder="1" applyAlignment="1">
      <alignment horizontal="center" vertical="top"/>
    </xf>
    <xf numFmtId="0" fontId="4" fillId="34" borderId="11" xfId="0" applyFont="1" applyFill="1" applyBorder="1" applyAlignment="1">
      <alignment horizontal="center" vertical="top"/>
    </xf>
    <xf numFmtId="0" fontId="9" fillId="34" borderId="11" xfId="0" applyFont="1" applyFill="1" applyBorder="1" applyAlignment="1">
      <alignment horizontal="center" vertical="top"/>
    </xf>
    <xf numFmtId="0" fontId="5" fillId="34" borderId="11" xfId="0" applyFont="1" applyFill="1" applyBorder="1" applyAlignment="1">
      <alignment horizontal="center" vertical="top"/>
    </xf>
    <xf numFmtId="0" fontId="11" fillId="34" borderId="11" xfId="0" applyFont="1" applyFill="1" applyBorder="1" applyAlignment="1">
      <alignment horizontal="center" vertical="top"/>
    </xf>
    <xf numFmtId="0" fontId="11" fillId="34" borderId="12" xfId="0" applyFont="1" applyFill="1" applyBorder="1" applyAlignment="1">
      <alignment horizontal="center" vertical="top"/>
    </xf>
    <xf numFmtId="0" fontId="15" fillId="34" borderId="11" xfId="0" applyFont="1" applyFill="1" applyBorder="1" applyAlignment="1">
      <alignment horizontal="center" vertical="top"/>
    </xf>
    <xf numFmtId="49" fontId="4" fillId="34" borderId="0" xfId="0" applyNumberFormat="1" applyFont="1" applyFill="1" applyAlignment="1">
      <alignment horizontal="center" vertical="center"/>
    </xf>
    <xf numFmtId="175" fontId="4" fillId="0" borderId="0" xfId="0" applyNumberFormat="1" applyFont="1" applyAlignment="1">
      <alignment horizontal="center" vertical="top"/>
    </xf>
    <xf numFmtId="175" fontId="4" fillId="34" borderId="0" xfId="0" applyNumberFormat="1" applyFont="1" applyFill="1" applyAlignment="1">
      <alignment horizontal="center" vertical="center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right" vertical="center"/>
    </xf>
    <xf numFmtId="0" fontId="4" fillId="34" borderId="0" xfId="0" applyFont="1" applyFill="1" applyBorder="1" applyAlignment="1">
      <alignment horizontal="right" vertical="center"/>
    </xf>
    <xf numFmtId="175" fontId="5" fillId="0" borderId="11" xfId="0" applyNumberFormat="1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top" wrapText="1"/>
    </xf>
    <xf numFmtId="0" fontId="8" fillId="34" borderId="11" xfId="0" applyFont="1" applyFill="1" applyBorder="1" applyAlignment="1">
      <alignment horizontal="center" vertical="center" wrapText="1"/>
    </xf>
    <xf numFmtId="49" fontId="8" fillId="34" borderId="11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175" fontId="7" fillId="0" borderId="11" xfId="0" applyNumberFormat="1" applyFont="1" applyFill="1" applyBorder="1" applyAlignment="1">
      <alignment horizontal="center" vertical="center" wrapText="1"/>
    </xf>
    <xf numFmtId="0" fontId="59" fillId="34" borderId="11" xfId="0" applyFont="1" applyFill="1" applyBorder="1" applyAlignment="1">
      <alignment horizontal="center" vertical="top"/>
    </xf>
    <xf numFmtId="0" fontId="17" fillId="34" borderId="13" xfId="53" applyFont="1" applyFill="1" applyBorder="1" applyAlignment="1">
      <alignment horizontal="left" vertical="center" wrapText="1"/>
      <protection/>
    </xf>
    <xf numFmtId="0" fontId="17" fillId="0" borderId="11" xfId="0" applyFont="1" applyBorder="1" applyAlignment="1">
      <alignment horizontal="center" vertical="top"/>
    </xf>
    <xf numFmtId="49" fontId="17" fillId="34" borderId="11" xfId="53" applyNumberFormat="1" applyFont="1" applyFill="1" applyBorder="1" applyAlignment="1">
      <alignment horizontal="center" vertical="center" wrapText="1"/>
      <protection/>
    </xf>
    <xf numFmtId="0" fontId="17" fillId="34" borderId="13" xfId="0" applyFont="1" applyFill="1" applyBorder="1" applyAlignment="1">
      <alignment horizontal="left" vertical="center" wrapText="1"/>
    </xf>
    <xf numFmtId="49" fontId="8" fillId="34" borderId="11" xfId="0" applyNumberFormat="1" applyFont="1" applyFill="1" applyBorder="1" applyAlignment="1">
      <alignment horizontal="center" vertical="top" wrapText="1"/>
    </xf>
    <xf numFmtId="49" fontId="18" fillId="34" borderId="11" xfId="0" applyNumberFormat="1" applyFont="1" applyFill="1" applyBorder="1" applyAlignment="1">
      <alignment horizontal="center" vertical="center" wrapText="1"/>
    </xf>
    <xf numFmtId="49" fontId="19" fillId="34" borderId="11" xfId="0" applyNumberFormat="1" applyFont="1" applyFill="1" applyBorder="1" applyAlignment="1">
      <alignment horizontal="center" vertical="top" wrapText="1"/>
    </xf>
    <xf numFmtId="0" fontId="19" fillId="34" borderId="11" xfId="0" applyFont="1" applyFill="1" applyBorder="1" applyAlignment="1">
      <alignment horizontal="center" vertical="center" wrapText="1"/>
    </xf>
    <xf numFmtId="49" fontId="19" fillId="34" borderId="11" xfId="0" applyNumberFormat="1" applyFont="1" applyFill="1" applyBorder="1" applyAlignment="1">
      <alignment horizontal="center" vertical="center" wrapText="1"/>
    </xf>
    <xf numFmtId="0" fontId="17" fillId="34" borderId="11" xfId="0" applyFont="1" applyFill="1" applyBorder="1" applyAlignment="1">
      <alignment horizontal="center" vertical="center" wrapText="1"/>
    </xf>
    <xf numFmtId="49" fontId="14" fillId="34" borderId="11" xfId="0" applyNumberFormat="1" applyFont="1" applyFill="1" applyBorder="1" applyAlignment="1">
      <alignment horizontal="center" vertical="top" wrapText="1"/>
    </xf>
    <xf numFmtId="0" fontId="14" fillId="34" borderId="11" xfId="0" applyFont="1" applyFill="1" applyBorder="1" applyAlignment="1">
      <alignment horizontal="center" vertical="center" wrapText="1"/>
    </xf>
    <xf numFmtId="49" fontId="14" fillId="34" borderId="11" xfId="0" applyNumberFormat="1" applyFont="1" applyFill="1" applyBorder="1" applyAlignment="1">
      <alignment horizontal="center" vertical="center" wrapText="1"/>
    </xf>
    <xf numFmtId="49" fontId="21" fillId="34" borderId="11" xfId="0" applyNumberFormat="1" applyFont="1" applyFill="1" applyBorder="1" applyAlignment="1">
      <alignment horizontal="center" vertical="center" wrapText="1"/>
    </xf>
    <xf numFmtId="49" fontId="14" fillId="34" borderId="11" xfId="53" applyNumberFormat="1" applyFont="1" applyFill="1" applyBorder="1" applyAlignment="1">
      <alignment horizontal="center" vertical="center" wrapText="1"/>
      <protection/>
    </xf>
    <xf numFmtId="49" fontId="17" fillId="34" borderId="11" xfId="0" applyNumberFormat="1" applyFont="1" applyFill="1" applyBorder="1" applyAlignment="1">
      <alignment horizontal="center" vertical="center" wrapText="1"/>
    </xf>
    <xf numFmtId="49" fontId="17" fillId="34" borderId="11" xfId="0" applyNumberFormat="1" applyFont="1" applyFill="1" applyBorder="1" applyAlignment="1">
      <alignment horizontal="center" vertical="center"/>
    </xf>
    <xf numFmtId="0" fontId="17" fillId="34" borderId="11" xfId="0" applyFont="1" applyFill="1" applyBorder="1" applyAlignment="1">
      <alignment horizontal="center" vertical="top"/>
    </xf>
    <xf numFmtId="0" fontId="14" fillId="34" borderId="11" xfId="0" applyFont="1" applyFill="1" applyBorder="1" applyAlignment="1">
      <alignment horizontal="center" vertical="top"/>
    </xf>
    <xf numFmtId="0" fontId="14" fillId="34" borderId="11" xfId="0" applyFont="1" applyFill="1" applyBorder="1" applyAlignment="1">
      <alignment horizontal="center" vertical="center"/>
    </xf>
    <xf numFmtId="0" fontId="17" fillId="34" borderId="11" xfId="0" applyFont="1" applyFill="1" applyBorder="1" applyAlignment="1">
      <alignment horizontal="center" vertical="center"/>
    </xf>
    <xf numFmtId="0" fontId="19" fillId="34" borderId="11" xfId="0" applyFont="1" applyFill="1" applyBorder="1" applyAlignment="1">
      <alignment horizontal="center" vertical="top" wrapText="1"/>
    </xf>
    <xf numFmtId="0" fontId="19" fillId="34" borderId="11" xfId="0" applyFont="1" applyFill="1" applyBorder="1" applyAlignment="1">
      <alignment horizontal="left" vertical="top" wrapText="1"/>
    </xf>
    <xf numFmtId="0" fontId="17" fillId="34" borderId="11" xfId="0" applyFont="1" applyFill="1" applyBorder="1" applyAlignment="1">
      <alignment horizontal="left" vertical="top" wrapText="1"/>
    </xf>
    <xf numFmtId="49" fontId="19" fillId="34" borderId="11" xfId="0" applyNumberFormat="1" applyFont="1" applyFill="1" applyBorder="1" applyAlignment="1">
      <alignment horizontal="center" vertical="top"/>
    </xf>
    <xf numFmtId="0" fontId="19" fillId="34" borderId="11" xfId="0" applyFont="1" applyFill="1" applyBorder="1" applyAlignment="1">
      <alignment horizontal="center" vertical="center"/>
    </xf>
    <xf numFmtId="49" fontId="19" fillId="34" borderId="11" xfId="0" applyNumberFormat="1" applyFont="1" applyFill="1" applyBorder="1" applyAlignment="1">
      <alignment horizontal="center" vertical="center"/>
    </xf>
    <xf numFmtId="0" fontId="17" fillId="34" borderId="14" xfId="53" applyFont="1" applyFill="1" applyBorder="1" applyAlignment="1">
      <alignment horizontal="left" vertical="center" wrapText="1"/>
      <protection/>
    </xf>
    <xf numFmtId="0" fontId="19" fillId="34" borderId="12" xfId="0" applyFont="1" applyFill="1" applyBorder="1" applyAlignment="1">
      <alignment horizontal="center" vertical="top" wrapText="1"/>
    </xf>
    <xf numFmtId="0" fontId="19" fillId="34" borderId="12" xfId="0" applyFont="1" applyFill="1" applyBorder="1" applyAlignment="1">
      <alignment horizontal="center" vertical="center" wrapText="1"/>
    </xf>
    <xf numFmtId="49" fontId="19" fillId="34" borderId="12" xfId="0" applyNumberFormat="1" applyFont="1" applyFill="1" applyBorder="1" applyAlignment="1">
      <alignment horizontal="center" vertical="center" wrapText="1"/>
    </xf>
    <xf numFmtId="0" fontId="17" fillId="34" borderId="12" xfId="0" applyFont="1" applyFill="1" applyBorder="1" applyAlignment="1">
      <alignment horizontal="center" vertical="center"/>
    </xf>
    <xf numFmtId="49" fontId="22" fillId="34" borderId="11" xfId="0" applyNumberFormat="1" applyFont="1" applyFill="1" applyBorder="1" applyAlignment="1">
      <alignment horizontal="center" vertical="top"/>
    </xf>
    <xf numFmtId="49" fontId="22" fillId="34" borderId="11" xfId="0" applyNumberFormat="1" applyFont="1" applyFill="1" applyBorder="1" applyAlignment="1">
      <alignment horizontal="center" vertical="center"/>
    </xf>
    <xf numFmtId="0" fontId="23" fillId="34" borderId="11" xfId="0" applyFont="1" applyFill="1" applyBorder="1" applyAlignment="1">
      <alignment horizontal="center" vertical="center"/>
    </xf>
    <xf numFmtId="0" fontId="17" fillId="34" borderId="12" xfId="53" applyFont="1" applyFill="1" applyBorder="1" applyAlignment="1">
      <alignment horizontal="center" vertical="center" wrapText="1"/>
      <protection/>
    </xf>
    <xf numFmtId="0" fontId="17" fillId="35" borderId="11" xfId="0" applyFont="1" applyFill="1" applyBorder="1" applyAlignment="1">
      <alignment horizontal="center" vertical="top"/>
    </xf>
    <xf numFmtId="49" fontId="17" fillId="0" borderId="11" xfId="0" applyNumberFormat="1" applyFont="1" applyBorder="1" applyAlignment="1">
      <alignment horizontal="center" vertical="top"/>
    </xf>
    <xf numFmtId="49" fontId="22" fillId="34" borderId="1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7" fillId="34" borderId="13" xfId="0" applyFont="1" applyFill="1" applyBorder="1" applyAlignment="1">
      <alignment vertical="center" wrapText="1"/>
    </xf>
    <xf numFmtId="0" fontId="17" fillId="34" borderId="11" xfId="0" applyFont="1" applyFill="1" applyBorder="1" applyAlignment="1">
      <alignment vertical="center" wrapText="1"/>
    </xf>
    <xf numFmtId="0" fontId="14" fillId="34" borderId="11" xfId="0" applyFont="1" applyFill="1" applyBorder="1" applyAlignment="1">
      <alignment vertical="center" wrapText="1"/>
    </xf>
    <xf numFmtId="0" fontId="8" fillId="34" borderId="11" xfId="0" applyFont="1" applyFill="1" applyBorder="1" applyAlignment="1">
      <alignment horizontal="left" vertical="center"/>
    </xf>
    <xf numFmtId="0" fontId="8" fillId="34" borderId="11" xfId="0" applyFont="1" applyFill="1" applyBorder="1" applyAlignment="1">
      <alignment horizontal="left" vertical="center" wrapText="1"/>
    </xf>
    <xf numFmtId="0" fontId="19" fillId="34" borderId="11" xfId="0" applyFont="1" applyFill="1" applyBorder="1" applyAlignment="1">
      <alignment horizontal="left" vertical="center" wrapText="1"/>
    </xf>
    <xf numFmtId="0" fontId="14" fillId="34" borderId="11" xfId="0" applyFont="1" applyFill="1" applyBorder="1" applyAlignment="1">
      <alignment horizontal="left" vertical="center" wrapText="1"/>
    </xf>
    <xf numFmtId="0" fontId="17" fillId="34" borderId="11" xfId="0" applyFont="1" applyFill="1" applyBorder="1" applyAlignment="1">
      <alignment horizontal="left" vertical="center" wrapText="1"/>
    </xf>
    <xf numFmtId="0" fontId="17" fillId="34" borderId="11" xfId="53" applyNumberFormat="1" applyFont="1" applyFill="1" applyBorder="1" applyAlignment="1" applyProtection="1">
      <alignment horizontal="left" vertical="center" wrapText="1"/>
      <protection/>
    </xf>
    <xf numFmtId="0" fontId="17" fillId="34" borderId="11" xfId="53" applyFont="1" applyFill="1" applyBorder="1" applyAlignment="1">
      <alignment horizontal="left" vertical="center" wrapText="1"/>
      <protection/>
    </xf>
    <xf numFmtId="0" fontId="6" fillId="36" borderId="11" xfId="0" applyFont="1" applyFill="1" applyBorder="1" applyAlignment="1">
      <alignment horizontal="center" vertical="top" wrapText="1"/>
    </xf>
    <xf numFmtId="0" fontId="8" fillId="36" borderId="11" xfId="0" applyFont="1" applyFill="1" applyBorder="1" applyAlignment="1">
      <alignment horizontal="left" vertical="center"/>
    </xf>
    <xf numFmtId="0" fontId="8" fillId="36" borderId="11" xfId="0" applyFont="1" applyFill="1" applyBorder="1" applyAlignment="1">
      <alignment horizontal="center" vertical="top" wrapText="1"/>
    </xf>
    <xf numFmtId="0" fontId="8" fillId="36" borderId="11" xfId="0" applyFont="1" applyFill="1" applyBorder="1" applyAlignment="1">
      <alignment horizontal="center" vertical="center" wrapText="1"/>
    </xf>
    <xf numFmtId="49" fontId="8" fillId="36" borderId="11" xfId="0" applyNumberFormat="1" applyFont="1" applyFill="1" applyBorder="1" applyAlignment="1">
      <alignment horizontal="center" vertical="center" wrapText="1"/>
    </xf>
    <xf numFmtId="49" fontId="19" fillId="0" borderId="11" xfId="0" applyNumberFormat="1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7" fillId="34" borderId="11" xfId="0" applyNumberFormat="1" applyFont="1" applyFill="1" applyBorder="1" applyAlignment="1" applyProtection="1">
      <alignment horizontal="left" vertical="top" wrapText="1"/>
      <protection/>
    </xf>
    <xf numFmtId="49" fontId="17" fillId="34" borderId="11" xfId="0" applyNumberFormat="1" applyFont="1" applyFill="1" applyBorder="1" applyAlignment="1" applyProtection="1">
      <alignment horizontal="left" vertical="top" wrapText="1"/>
      <protection/>
    </xf>
    <xf numFmtId="175" fontId="14" fillId="34" borderId="11" xfId="0" applyNumberFormat="1" applyFont="1" applyFill="1" applyBorder="1" applyAlignment="1">
      <alignment horizontal="center" vertical="center" wrapText="1"/>
    </xf>
    <xf numFmtId="175" fontId="14" fillId="36" borderId="11" xfId="0" applyNumberFormat="1" applyFont="1" applyFill="1" applyBorder="1" applyAlignment="1">
      <alignment horizontal="center" vertical="center" wrapText="1"/>
    </xf>
    <xf numFmtId="175" fontId="17" fillId="34" borderId="11" xfId="0" applyNumberFormat="1" applyFont="1" applyFill="1" applyBorder="1" applyAlignment="1">
      <alignment horizontal="center" vertical="center" wrapText="1"/>
    </xf>
    <xf numFmtId="175" fontId="14" fillId="34" borderId="11" xfId="0" applyNumberFormat="1" applyFont="1" applyFill="1" applyBorder="1" applyAlignment="1">
      <alignment horizontal="center" vertical="center"/>
    </xf>
    <xf numFmtId="175" fontId="17" fillId="0" borderId="11" xfId="0" applyNumberFormat="1" applyFont="1" applyFill="1" applyBorder="1" applyAlignment="1">
      <alignment horizontal="center" vertical="center" wrapText="1"/>
    </xf>
    <xf numFmtId="175" fontId="17" fillId="34" borderId="12" xfId="0" applyNumberFormat="1" applyFont="1" applyFill="1" applyBorder="1" applyAlignment="1">
      <alignment horizontal="center" vertical="center" wrapText="1"/>
    </xf>
    <xf numFmtId="175" fontId="17" fillId="34" borderId="11" xfId="0" applyNumberFormat="1" applyFont="1" applyFill="1" applyBorder="1" applyAlignment="1">
      <alignment horizontal="center" vertical="center"/>
    </xf>
    <xf numFmtId="175" fontId="17" fillId="0" borderId="11" xfId="0" applyNumberFormat="1" applyFont="1" applyBorder="1" applyAlignment="1">
      <alignment horizontal="center" vertical="center"/>
    </xf>
    <xf numFmtId="175" fontId="17" fillId="0" borderId="11" xfId="0" applyNumberFormat="1" applyFont="1" applyBorder="1" applyAlignment="1">
      <alignment horizontal="center" vertical="top"/>
    </xf>
    <xf numFmtId="0" fontId="14" fillId="34" borderId="13" xfId="53" applyFont="1" applyFill="1" applyBorder="1" applyAlignment="1">
      <alignment horizontal="left" vertical="center" wrapText="1"/>
      <protection/>
    </xf>
    <xf numFmtId="0" fontId="14" fillId="0" borderId="0" xfId="0" applyFont="1" applyAlignment="1">
      <alignment horizontal="center" vertical="top" wrapText="1"/>
    </xf>
    <xf numFmtId="0" fontId="14" fillId="0" borderId="0" xfId="0" applyFont="1" applyAlignment="1">
      <alignment horizontal="center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98"/>
  <sheetViews>
    <sheetView tabSelected="1" zoomScaleSheetLayoutView="110" workbookViewId="0" topLeftCell="A1">
      <selection activeCell="M16" sqref="M16"/>
    </sheetView>
  </sheetViews>
  <sheetFormatPr defaultColWidth="9.00390625" defaultRowHeight="12.75"/>
  <cols>
    <col min="1" max="1" width="5.875" style="7" customWidth="1"/>
    <col min="2" max="2" width="60.375" style="8" customWidth="1"/>
    <col min="3" max="3" width="7.875" style="7" hidden="1" customWidth="1"/>
    <col min="4" max="4" width="16.875" style="1" customWidth="1"/>
    <col min="5" max="5" width="16.875" style="22" customWidth="1"/>
    <col min="6" max="7" width="15.625" style="7" customWidth="1"/>
    <col min="8" max="8" width="19.25390625" style="31" customWidth="1"/>
    <col min="9" max="9" width="9.125" style="1" hidden="1" customWidth="1"/>
    <col min="10" max="16384" width="9.125" style="1" customWidth="1"/>
  </cols>
  <sheetData>
    <row r="1" spans="2:8" ht="12.75">
      <c r="B1" s="33"/>
      <c r="C1" s="34"/>
      <c r="F1" s="22"/>
      <c r="G1" s="22"/>
      <c r="H1" s="36" t="s">
        <v>165</v>
      </c>
    </row>
    <row r="2" spans="2:8" ht="12.75">
      <c r="B2" s="33"/>
      <c r="C2" s="34"/>
      <c r="F2" s="22"/>
      <c r="G2" s="22"/>
      <c r="H2" s="35" t="s">
        <v>3</v>
      </c>
    </row>
    <row r="3" spans="2:8" ht="12.75">
      <c r="B3" s="33"/>
      <c r="C3" s="34"/>
      <c r="F3" s="22"/>
      <c r="G3" s="22"/>
      <c r="H3" s="35" t="s">
        <v>14</v>
      </c>
    </row>
    <row r="4" spans="2:8" ht="12.75">
      <c r="B4" s="33"/>
      <c r="C4" s="34"/>
      <c r="F4" s="22"/>
      <c r="G4" s="22"/>
      <c r="H4" s="35" t="s">
        <v>7</v>
      </c>
    </row>
    <row r="5" spans="2:8" ht="12.75">
      <c r="B5" s="33"/>
      <c r="C5" s="34"/>
      <c r="F5" s="22"/>
      <c r="G5" s="22"/>
      <c r="H5" s="35" t="s">
        <v>0</v>
      </c>
    </row>
    <row r="6" spans="2:8" ht="12.75">
      <c r="B6" s="33"/>
      <c r="C6" s="34"/>
      <c r="F6" s="22"/>
      <c r="G6" s="22"/>
      <c r="H6" s="35" t="s">
        <v>166</v>
      </c>
    </row>
    <row r="7" spans="2:8" ht="12.75">
      <c r="B7" s="33"/>
      <c r="C7" s="34"/>
      <c r="F7" s="22"/>
      <c r="G7" s="22"/>
      <c r="H7" s="35"/>
    </row>
    <row r="8" spans="2:8" ht="12.75">
      <c r="B8" s="33"/>
      <c r="C8" s="34"/>
      <c r="F8" s="22"/>
      <c r="G8" s="22"/>
      <c r="H8" s="36" t="s">
        <v>105</v>
      </c>
    </row>
    <row r="9" spans="2:8" ht="12.75">
      <c r="B9" s="33"/>
      <c r="C9" s="34"/>
      <c r="F9" s="22"/>
      <c r="G9" s="22"/>
      <c r="H9" s="35" t="s">
        <v>3</v>
      </c>
    </row>
    <row r="10" spans="2:8" ht="12.75">
      <c r="B10" s="33"/>
      <c r="C10" s="34"/>
      <c r="F10" s="22"/>
      <c r="G10" s="22"/>
      <c r="H10" s="35" t="s">
        <v>14</v>
      </c>
    </row>
    <row r="11" spans="2:8" ht="12.75">
      <c r="B11" s="33"/>
      <c r="C11" s="34"/>
      <c r="F11" s="22"/>
      <c r="G11" s="22"/>
      <c r="H11" s="35" t="s">
        <v>7</v>
      </c>
    </row>
    <row r="12" spans="2:8" ht="12.75">
      <c r="B12" s="33"/>
      <c r="C12" s="34"/>
      <c r="F12" s="22"/>
      <c r="G12" s="22"/>
      <c r="H12" s="35" t="s">
        <v>0</v>
      </c>
    </row>
    <row r="13" spans="2:8" ht="12.75">
      <c r="B13" s="33"/>
      <c r="C13" s="34"/>
      <c r="F13" s="22"/>
      <c r="G13" s="22"/>
      <c r="H13" s="35" t="s">
        <v>117</v>
      </c>
    </row>
    <row r="14" spans="2:8" ht="12.75">
      <c r="B14" s="33"/>
      <c r="C14" s="34"/>
      <c r="F14" s="22"/>
      <c r="G14" s="22"/>
      <c r="H14" s="35"/>
    </row>
    <row r="15" spans="2:13" ht="76.5" customHeight="1">
      <c r="B15" s="113" t="s">
        <v>11</v>
      </c>
      <c r="C15" s="113"/>
      <c r="D15" s="114"/>
      <c r="E15" s="114"/>
      <c r="F15" s="114"/>
      <c r="G15" s="114"/>
      <c r="H15" s="114"/>
      <c r="M15" s="83"/>
    </row>
    <row r="16" spans="2:8" ht="19.5" customHeight="1">
      <c r="B16" s="114"/>
      <c r="C16" s="114"/>
      <c r="D16" s="114"/>
      <c r="E16" s="114"/>
      <c r="F16" s="114"/>
      <c r="G16" s="114"/>
      <c r="H16" s="114"/>
    </row>
    <row r="17" ht="12.75" customHeight="1" thickBot="1">
      <c r="H17" s="31" t="s">
        <v>1</v>
      </c>
    </row>
    <row r="18" ht="13.5" hidden="1" thickBot="1"/>
    <row r="19" spans="1:9" s="2" customFormat="1" ht="50.25" customHeight="1" thickBot="1">
      <c r="A19" s="10" t="s">
        <v>4</v>
      </c>
      <c r="B19" s="12" t="s">
        <v>2</v>
      </c>
      <c r="C19" s="9"/>
      <c r="D19" s="14" t="s">
        <v>6</v>
      </c>
      <c r="E19" s="14" t="s">
        <v>5</v>
      </c>
      <c r="F19" s="41" t="s">
        <v>121</v>
      </c>
      <c r="G19" s="41" t="s">
        <v>122</v>
      </c>
      <c r="H19" s="42" t="s">
        <v>103</v>
      </c>
      <c r="I19" s="4" t="s">
        <v>8</v>
      </c>
    </row>
    <row r="20" spans="1:9" s="2" customFormat="1" ht="27.75" customHeight="1" thickBot="1">
      <c r="A20" s="11"/>
      <c r="B20" s="87" t="s">
        <v>13</v>
      </c>
      <c r="C20" s="38"/>
      <c r="D20" s="39"/>
      <c r="E20" s="40"/>
      <c r="F20" s="39"/>
      <c r="G20" s="39"/>
      <c r="H20" s="103">
        <f>H21+H94</f>
        <v>17292.672</v>
      </c>
      <c r="I20" s="4"/>
    </row>
    <row r="21" spans="1:9" s="2" customFormat="1" ht="26.25" customHeight="1">
      <c r="A21" s="94"/>
      <c r="B21" s="95" t="s">
        <v>12</v>
      </c>
      <c r="C21" s="96"/>
      <c r="D21" s="97"/>
      <c r="E21" s="98"/>
      <c r="F21" s="97"/>
      <c r="G21" s="97"/>
      <c r="H21" s="104">
        <f>H22+H33+H51</f>
        <v>6739.526</v>
      </c>
      <c r="I21" s="4"/>
    </row>
    <row r="22" spans="1:9" ht="66.75" customHeight="1">
      <c r="A22" s="23" t="s">
        <v>15</v>
      </c>
      <c r="B22" s="88" t="s">
        <v>16</v>
      </c>
      <c r="C22" s="48"/>
      <c r="D22" s="39" t="s">
        <v>17</v>
      </c>
      <c r="E22" s="40"/>
      <c r="F22" s="49"/>
      <c r="G22" s="49"/>
      <c r="H22" s="103">
        <f>H23+H29</f>
        <v>87</v>
      </c>
      <c r="I22" s="5" t="e">
        <f>I24+#REF!</f>
        <v>#REF!</v>
      </c>
    </row>
    <row r="23" spans="1:9" ht="38.25" customHeight="1">
      <c r="A23" s="23"/>
      <c r="B23" s="84" t="s">
        <v>76</v>
      </c>
      <c r="C23" s="50"/>
      <c r="D23" s="51" t="s">
        <v>77</v>
      </c>
      <c r="E23" s="52"/>
      <c r="F23" s="82"/>
      <c r="G23" s="82"/>
      <c r="H23" s="105">
        <f>H24</f>
        <v>82</v>
      </c>
      <c r="I23" s="5"/>
    </row>
    <row r="24" spans="1:9" ht="21.75" customHeight="1">
      <c r="A24" s="24"/>
      <c r="B24" s="44" t="s">
        <v>18</v>
      </c>
      <c r="C24" s="50"/>
      <c r="D24" s="51" t="s">
        <v>75</v>
      </c>
      <c r="E24" s="52"/>
      <c r="F24" s="52"/>
      <c r="G24" s="52"/>
      <c r="H24" s="105">
        <f>H25</f>
        <v>82</v>
      </c>
      <c r="I24" s="6">
        <v>55</v>
      </c>
    </row>
    <row r="25" spans="1:9" ht="31.5">
      <c r="A25" s="24"/>
      <c r="B25" s="89" t="s">
        <v>126</v>
      </c>
      <c r="C25" s="50"/>
      <c r="D25" s="51" t="s">
        <v>75</v>
      </c>
      <c r="E25" s="52" t="s">
        <v>125</v>
      </c>
      <c r="F25" s="52"/>
      <c r="G25" s="52"/>
      <c r="H25" s="105">
        <f>H26</f>
        <v>82</v>
      </c>
      <c r="I25" s="6"/>
    </row>
    <row r="26" spans="1:9" ht="31.5">
      <c r="A26" s="24"/>
      <c r="B26" s="85" t="s">
        <v>33</v>
      </c>
      <c r="C26" s="50"/>
      <c r="D26" s="51" t="s">
        <v>75</v>
      </c>
      <c r="E26" s="52" t="s">
        <v>10</v>
      </c>
      <c r="F26" s="52"/>
      <c r="G26" s="52"/>
      <c r="H26" s="105">
        <f>H27</f>
        <v>82</v>
      </c>
      <c r="I26" s="6"/>
    </row>
    <row r="27" spans="1:9" ht="48" customHeight="1">
      <c r="A27" s="24"/>
      <c r="B27" s="44" t="s">
        <v>78</v>
      </c>
      <c r="C27" s="50"/>
      <c r="D27" s="51" t="s">
        <v>75</v>
      </c>
      <c r="E27" s="52" t="s">
        <v>10</v>
      </c>
      <c r="F27" s="52" t="s">
        <v>123</v>
      </c>
      <c r="G27" s="52" t="s">
        <v>124</v>
      </c>
      <c r="H27" s="105">
        <f>55+25+2</f>
        <v>82</v>
      </c>
      <c r="I27" s="6"/>
    </row>
    <row r="28" spans="1:9" ht="47.25">
      <c r="A28" s="24"/>
      <c r="B28" s="84" t="s">
        <v>80</v>
      </c>
      <c r="C28" s="50"/>
      <c r="D28" s="51" t="s">
        <v>79</v>
      </c>
      <c r="E28" s="52"/>
      <c r="F28" s="52"/>
      <c r="G28" s="52"/>
      <c r="H28" s="105">
        <f>H29</f>
        <v>5</v>
      </c>
      <c r="I28" s="6"/>
    </row>
    <row r="29" spans="1:9" ht="84.75" customHeight="1">
      <c r="A29" s="24"/>
      <c r="B29" s="44" t="s">
        <v>19</v>
      </c>
      <c r="C29" s="50"/>
      <c r="D29" s="51" t="s">
        <v>81</v>
      </c>
      <c r="E29" s="52"/>
      <c r="F29" s="52"/>
      <c r="G29" s="52"/>
      <c r="H29" s="105">
        <f>H30</f>
        <v>5</v>
      </c>
      <c r="I29" s="6"/>
    </row>
    <row r="30" spans="1:9" ht="41.25" customHeight="1">
      <c r="A30" s="24"/>
      <c r="B30" s="89" t="s">
        <v>126</v>
      </c>
      <c r="C30" s="50"/>
      <c r="D30" s="51" t="s">
        <v>81</v>
      </c>
      <c r="E30" s="52" t="s">
        <v>125</v>
      </c>
      <c r="F30" s="52"/>
      <c r="G30" s="52"/>
      <c r="H30" s="105">
        <f>H31</f>
        <v>5</v>
      </c>
      <c r="I30" s="6"/>
    </row>
    <row r="31" spans="1:9" ht="39" customHeight="1">
      <c r="A31" s="24"/>
      <c r="B31" s="85" t="s">
        <v>33</v>
      </c>
      <c r="C31" s="50"/>
      <c r="D31" s="51" t="s">
        <v>81</v>
      </c>
      <c r="E31" s="52" t="s">
        <v>10</v>
      </c>
      <c r="F31" s="52"/>
      <c r="G31" s="52"/>
      <c r="H31" s="105">
        <f>H32</f>
        <v>5</v>
      </c>
      <c r="I31" s="6"/>
    </row>
    <row r="32" spans="1:9" ht="45.75" customHeight="1">
      <c r="A32" s="24"/>
      <c r="B32" s="44" t="s">
        <v>78</v>
      </c>
      <c r="C32" s="50"/>
      <c r="D32" s="51" t="s">
        <v>81</v>
      </c>
      <c r="E32" s="52" t="s">
        <v>10</v>
      </c>
      <c r="F32" s="52" t="s">
        <v>123</v>
      </c>
      <c r="G32" s="52" t="s">
        <v>124</v>
      </c>
      <c r="H32" s="105">
        <v>5</v>
      </c>
      <c r="I32" s="6"/>
    </row>
    <row r="33" spans="1:9" ht="64.5" customHeight="1">
      <c r="A33" s="23" t="s">
        <v>9</v>
      </c>
      <c r="B33" s="88" t="s">
        <v>20</v>
      </c>
      <c r="C33" s="48"/>
      <c r="D33" s="39" t="s">
        <v>22</v>
      </c>
      <c r="E33" s="40"/>
      <c r="F33" s="49"/>
      <c r="G33" s="49"/>
      <c r="H33" s="103">
        <f>H34</f>
        <v>2864.2000000000003</v>
      </c>
      <c r="I33" s="5" t="e">
        <f>#REF!+#REF!</f>
        <v>#REF!</v>
      </c>
    </row>
    <row r="34" spans="1:9" ht="94.5">
      <c r="A34" s="23"/>
      <c r="B34" s="84" t="s">
        <v>82</v>
      </c>
      <c r="C34" s="50"/>
      <c r="D34" s="51" t="s">
        <v>83</v>
      </c>
      <c r="E34" s="52"/>
      <c r="F34" s="82"/>
      <c r="G34" s="82"/>
      <c r="H34" s="105">
        <f>H35+H39+H47+H43</f>
        <v>2864.2000000000003</v>
      </c>
      <c r="I34" s="13"/>
    </row>
    <row r="35" spans="1:8" s="3" customFormat="1" ht="23.25" customHeight="1">
      <c r="A35" s="25"/>
      <c r="B35" s="44" t="s">
        <v>115</v>
      </c>
      <c r="C35" s="50"/>
      <c r="D35" s="53" t="s">
        <v>84</v>
      </c>
      <c r="E35" s="52"/>
      <c r="F35" s="52"/>
      <c r="G35" s="52"/>
      <c r="H35" s="105">
        <f>H36</f>
        <v>297.008</v>
      </c>
    </row>
    <row r="36" spans="1:8" s="3" customFormat="1" ht="45" customHeight="1">
      <c r="A36" s="25"/>
      <c r="B36" s="89" t="s">
        <v>126</v>
      </c>
      <c r="C36" s="50"/>
      <c r="D36" s="53" t="s">
        <v>84</v>
      </c>
      <c r="E36" s="52" t="s">
        <v>125</v>
      </c>
      <c r="F36" s="52"/>
      <c r="G36" s="52"/>
      <c r="H36" s="105">
        <f>H37</f>
        <v>297.008</v>
      </c>
    </row>
    <row r="37" spans="1:8" s="3" customFormat="1" ht="39" customHeight="1">
      <c r="A37" s="25"/>
      <c r="B37" s="85" t="s">
        <v>33</v>
      </c>
      <c r="C37" s="50"/>
      <c r="D37" s="53" t="s">
        <v>84</v>
      </c>
      <c r="E37" s="52" t="s">
        <v>10</v>
      </c>
      <c r="F37" s="52"/>
      <c r="G37" s="52"/>
      <c r="H37" s="105">
        <f>H38</f>
        <v>297.008</v>
      </c>
    </row>
    <row r="38" spans="1:8" s="3" customFormat="1" ht="20.25" customHeight="1">
      <c r="A38" s="25"/>
      <c r="B38" s="85" t="s">
        <v>61</v>
      </c>
      <c r="C38" s="50"/>
      <c r="D38" s="53" t="s">
        <v>84</v>
      </c>
      <c r="E38" s="52" t="s">
        <v>10</v>
      </c>
      <c r="F38" s="52" t="s">
        <v>127</v>
      </c>
      <c r="G38" s="52" t="s">
        <v>124</v>
      </c>
      <c r="H38" s="105">
        <v>297.008</v>
      </c>
    </row>
    <row r="39" spans="1:8" ht="33.75" customHeight="1">
      <c r="A39" s="23"/>
      <c r="B39" s="44" t="s">
        <v>21</v>
      </c>
      <c r="C39" s="50"/>
      <c r="D39" s="46" t="s">
        <v>85</v>
      </c>
      <c r="E39" s="52"/>
      <c r="F39" s="52"/>
      <c r="G39" s="52"/>
      <c r="H39" s="105">
        <f>H40</f>
        <v>1505.101</v>
      </c>
    </row>
    <row r="40" spans="1:8" ht="33.75" customHeight="1">
      <c r="A40" s="23"/>
      <c r="B40" s="89" t="s">
        <v>126</v>
      </c>
      <c r="C40" s="50"/>
      <c r="D40" s="46" t="s">
        <v>85</v>
      </c>
      <c r="E40" s="52" t="s">
        <v>125</v>
      </c>
      <c r="F40" s="52"/>
      <c r="G40" s="52"/>
      <c r="H40" s="105">
        <f>H41</f>
        <v>1505.101</v>
      </c>
    </row>
    <row r="41" spans="1:8" ht="33.75" customHeight="1">
      <c r="A41" s="23"/>
      <c r="B41" s="85" t="s">
        <v>33</v>
      </c>
      <c r="C41" s="50"/>
      <c r="D41" s="46" t="s">
        <v>85</v>
      </c>
      <c r="E41" s="52" t="s">
        <v>10</v>
      </c>
      <c r="F41" s="52"/>
      <c r="G41" s="52"/>
      <c r="H41" s="105">
        <f>H42</f>
        <v>1505.101</v>
      </c>
    </row>
    <row r="42" spans="1:8" ht="15.75">
      <c r="A42" s="23"/>
      <c r="B42" s="85" t="s">
        <v>61</v>
      </c>
      <c r="C42" s="50"/>
      <c r="D42" s="46" t="s">
        <v>85</v>
      </c>
      <c r="E42" s="52" t="s">
        <v>10</v>
      </c>
      <c r="F42" s="52" t="s">
        <v>127</v>
      </c>
      <c r="G42" s="52" t="s">
        <v>124</v>
      </c>
      <c r="H42" s="105">
        <f>1198.892-390.491+696.7</f>
        <v>1505.101</v>
      </c>
    </row>
    <row r="43" spans="1:8" ht="47.25">
      <c r="A43" s="23"/>
      <c r="B43" s="85" t="s">
        <v>163</v>
      </c>
      <c r="C43" s="50"/>
      <c r="D43" s="46" t="s">
        <v>164</v>
      </c>
      <c r="E43" s="52"/>
      <c r="F43" s="52"/>
      <c r="G43" s="52"/>
      <c r="H43" s="105">
        <f>H44</f>
        <v>390.491</v>
      </c>
    </row>
    <row r="44" spans="1:8" ht="31.5">
      <c r="A44" s="23"/>
      <c r="B44" s="89" t="s">
        <v>126</v>
      </c>
      <c r="C44" s="50"/>
      <c r="D44" s="46" t="s">
        <v>164</v>
      </c>
      <c r="E44" s="52" t="s">
        <v>125</v>
      </c>
      <c r="F44" s="52"/>
      <c r="G44" s="52"/>
      <c r="H44" s="105">
        <f>H45</f>
        <v>390.491</v>
      </c>
    </row>
    <row r="45" spans="1:8" ht="31.5">
      <c r="A45" s="23"/>
      <c r="B45" s="85" t="s">
        <v>33</v>
      </c>
      <c r="C45" s="50"/>
      <c r="D45" s="46" t="s">
        <v>164</v>
      </c>
      <c r="E45" s="52" t="s">
        <v>10</v>
      </c>
      <c r="F45" s="52"/>
      <c r="G45" s="52"/>
      <c r="H45" s="105">
        <f>H46</f>
        <v>390.491</v>
      </c>
    </row>
    <row r="46" spans="1:8" ht="15.75">
      <c r="A46" s="23"/>
      <c r="B46" s="85" t="s">
        <v>61</v>
      </c>
      <c r="C46" s="50"/>
      <c r="D46" s="46" t="s">
        <v>164</v>
      </c>
      <c r="E46" s="52" t="s">
        <v>10</v>
      </c>
      <c r="F46" s="52" t="s">
        <v>127</v>
      </c>
      <c r="G46" s="52" t="s">
        <v>124</v>
      </c>
      <c r="H46" s="105">
        <v>390.491</v>
      </c>
    </row>
    <row r="47" spans="1:8" ht="47.25">
      <c r="A47" s="23"/>
      <c r="B47" s="85" t="s">
        <v>113</v>
      </c>
      <c r="C47" s="50"/>
      <c r="D47" s="46" t="s">
        <v>114</v>
      </c>
      <c r="E47" s="52"/>
      <c r="F47" s="52"/>
      <c r="G47" s="52"/>
      <c r="H47" s="105">
        <f>H48</f>
        <v>671.6</v>
      </c>
    </row>
    <row r="48" spans="1:8" ht="31.5">
      <c r="A48" s="23"/>
      <c r="B48" s="89" t="s">
        <v>126</v>
      </c>
      <c r="C48" s="50"/>
      <c r="D48" s="46" t="s">
        <v>114</v>
      </c>
      <c r="E48" s="52" t="s">
        <v>125</v>
      </c>
      <c r="F48" s="52"/>
      <c r="G48" s="52"/>
      <c r="H48" s="105">
        <f>H49</f>
        <v>671.6</v>
      </c>
    </row>
    <row r="49" spans="1:8" ht="31.5">
      <c r="A49" s="23"/>
      <c r="B49" s="85" t="s">
        <v>33</v>
      </c>
      <c r="C49" s="50"/>
      <c r="D49" s="46" t="s">
        <v>114</v>
      </c>
      <c r="E49" s="52" t="s">
        <v>10</v>
      </c>
      <c r="F49" s="52"/>
      <c r="G49" s="52"/>
      <c r="H49" s="105">
        <f>H50</f>
        <v>671.6</v>
      </c>
    </row>
    <row r="50" spans="1:8" ht="15.75">
      <c r="A50" s="23"/>
      <c r="B50" s="85" t="s">
        <v>61</v>
      </c>
      <c r="C50" s="50"/>
      <c r="D50" s="46" t="s">
        <v>114</v>
      </c>
      <c r="E50" s="52" t="s">
        <v>10</v>
      </c>
      <c r="F50" s="52" t="s">
        <v>127</v>
      </c>
      <c r="G50" s="52" t="s">
        <v>124</v>
      </c>
      <c r="H50" s="105">
        <f>292+379.6</f>
        <v>671.6</v>
      </c>
    </row>
    <row r="51" spans="1:8" ht="75" customHeight="1">
      <c r="A51" s="24" t="s">
        <v>27</v>
      </c>
      <c r="B51" s="90" t="s">
        <v>23</v>
      </c>
      <c r="C51" s="54"/>
      <c r="D51" s="55" t="s">
        <v>25</v>
      </c>
      <c r="E51" s="56"/>
      <c r="F51" s="57"/>
      <c r="G51" s="57"/>
      <c r="H51" s="103">
        <f>H52</f>
        <v>3788.326</v>
      </c>
    </row>
    <row r="52" spans="1:9" ht="31.5">
      <c r="A52" s="43"/>
      <c r="B52" s="44" t="s">
        <v>24</v>
      </c>
      <c r="C52" s="59"/>
      <c r="D52" s="46" t="s">
        <v>26</v>
      </c>
      <c r="E52" s="59"/>
      <c r="F52" s="46"/>
      <c r="G52" s="46"/>
      <c r="H52" s="105">
        <f>H53+H67+H74+H87</f>
        <v>3788.326</v>
      </c>
      <c r="I52" s="37" t="e">
        <f>#REF!+#REF!+#REF!+#REF!</f>
        <v>#REF!</v>
      </c>
    </row>
    <row r="53" spans="1:9" ht="32.25" customHeight="1">
      <c r="A53" s="43"/>
      <c r="B53" s="44" t="s">
        <v>97</v>
      </c>
      <c r="C53" s="59"/>
      <c r="D53" s="46" t="s">
        <v>94</v>
      </c>
      <c r="E53" s="59"/>
      <c r="F53" s="46"/>
      <c r="G53" s="46"/>
      <c r="H53" s="105">
        <f>H54+H57+H60+H64</f>
        <v>1726.3</v>
      </c>
      <c r="I53" s="37"/>
    </row>
    <row r="54" spans="1:9" ht="32.25" customHeight="1">
      <c r="A54" s="43"/>
      <c r="B54" s="89" t="s">
        <v>126</v>
      </c>
      <c r="C54" s="59"/>
      <c r="D54" s="46" t="s">
        <v>94</v>
      </c>
      <c r="E54" s="52" t="s">
        <v>125</v>
      </c>
      <c r="F54" s="46"/>
      <c r="G54" s="46"/>
      <c r="H54" s="105">
        <f>H55</f>
        <v>320</v>
      </c>
      <c r="I54" s="37"/>
    </row>
    <row r="55" spans="1:9" ht="32.25" customHeight="1">
      <c r="A55" s="43"/>
      <c r="B55" s="44" t="s">
        <v>33</v>
      </c>
      <c r="C55" s="59"/>
      <c r="D55" s="46" t="s">
        <v>94</v>
      </c>
      <c r="E55" s="52" t="s">
        <v>10</v>
      </c>
      <c r="F55" s="46"/>
      <c r="G55" s="46"/>
      <c r="H55" s="105">
        <f>H56</f>
        <v>320</v>
      </c>
      <c r="I55" s="37"/>
    </row>
    <row r="56" spans="1:9" ht="47.25">
      <c r="A56" s="43"/>
      <c r="B56" s="44" t="s">
        <v>78</v>
      </c>
      <c r="C56" s="56"/>
      <c r="D56" s="46" t="s">
        <v>94</v>
      </c>
      <c r="E56" s="52" t="s">
        <v>10</v>
      </c>
      <c r="F56" s="52" t="s">
        <v>123</v>
      </c>
      <c r="G56" s="52" t="s">
        <v>124</v>
      </c>
      <c r="H56" s="105">
        <v>320</v>
      </c>
      <c r="I56" s="37"/>
    </row>
    <row r="57" spans="1:9" ht="31.5">
      <c r="A57" s="43"/>
      <c r="B57" s="89" t="s">
        <v>126</v>
      </c>
      <c r="C57" s="56"/>
      <c r="D57" s="46" t="s">
        <v>94</v>
      </c>
      <c r="E57" s="52" t="s">
        <v>125</v>
      </c>
      <c r="F57" s="46"/>
      <c r="G57" s="46"/>
      <c r="H57" s="105">
        <f>H58</f>
        <v>400</v>
      </c>
      <c r="I57" s="37"/>
    </row>
    <row r="58" spans="1:9" ht="31.5">
      <c r="A58" s="43"/>
      <c r="B58" s="44" t="s">
        <v>33</v>
      </c>
      <c r="C58" s="59"/>
      <c r="D58" s="46" t="s">
        <v>94</v>
      </c>
      <c r="E58" s="52" t="s">
        <v>10</v>
      </c>
      <c r="F58" s="46"/>
      <c r="G58" s="46"/>
      <c r="H58" s="105">
        <f>H59</f>
        <v>400</v>
      </c>
      <c r="I58" s="37"/>
    </row>
    <row r="59" spans="1:9" ht="15.75">
      <c r="A59" s="43"/>
      <c r="B59" s="44" t="s">
        <v>61</v>
      </c>
      <c r="C59" s="56"/>
      <c r="D59" s="46" t="s">
        <v>94</v>
      </c>
      <c r="E59" s="52" t="s">
        <v>10</v>
      </c>
      <c r="F59" s="46" t="s">
        <v>127</v>
      </c>
      <c r="G59" s="46" t="s">
        <v>124</v>
      </c>
      <c r="H59" s="105">
        <v>400</v>
      </c>
      <c r="I59" s="37"/>
    </row>
    <row r="60" spans="1:9" ht="31.5">
      <c r="A60" s="43"/>
      <c r="B60" s="89" t="s">
        <v>126</v>
      </c>
      <c r="C60" s="56"/>
      <c r="D60" s="46" t="s">
        <v>94</v>
      </c>
      <c r="E60" s="52" t="s">
        <v>125</v>
      </c>
      <c r="F60" s="46"/>
      <c r="G60" s="46"/>
      <c r="H60" s="105">
        <f>H61</f>
        <v>32</v>
      </c>
      <c r="I60" s="37"/>
    </row>
    <row r="61" spans="1:9" ht="31.5">
      <c r="A61" s="43"/>
      <c r="B61" s="44" t="s">
        <v>33</v>
      </c>
      <c r="C61" s="56"/>
      <c r="D61" s="46" t="s">
        <v>94</v>
      </c>
      <c r="E61" s="52" t="s">
        <v>10</v>
      </c>
      <c r="F61" s="46"/>
      <c r="G61" s="46"/>
      <c r="H61" s="105">
        <f>H62</f>
        <v>32</v>
      </c>
      <c r="I61" s="37"/>
    </row>
    <row r="62" spans="1:9" ht="15.75">
      <c r="A62" s="43"/>
      <c r="B62" s="44" t="s">
        <v>109</v>
      </c>
      <c r="C62" s="59"/>
      <c r="D62" s="46" t="s">
        <v>94</v>
      </c>
      <c r="E62" s="52" t="s">
        <v>10</v>
      </c>
      <c r="F62" s="46" t="s">
        <v>128</v>
      </c>
      <c r="G62" s="46" t="s">
        <v>129</v>
      </c>
      <c r="H62" s="105">
        <v>32</v>
      </c>
      <c r="I62" s="37"/>
    </row>
    <row r="63" spans="1:9" ht="31.5">
      <c r="A63" s="43"/>
      <c r="B63" s="44" t="s">
        <v>33</v>
      </c>
      <c r="C63" s="59"/>
      <c r="D63" s="46" t="s">
        <v>94</v>
      </c>
      <c r="E63" s="59" t="s">
        <v>63</v>
      </c>
      <c r="F63" s="46"/>
      <c r="G63" s="46"/>
      <c r="H63" s="105">
        <v>32</v>
      </c>
      <c r="I63" s="37"/>
    </row>
    <row r="64" spans="1:9" ht="31.5">
      <c r="A64" s="43"/>
      <c r="B64" s="89" t="s">
        <v>126</v>
      </c>
      <c r="C64" s="56"/>
      <c r="D64" s="46" t="s">
        <v>94</v>
      </c>
      <c r="E64" s="52" t="s">
        <v>125</v>
      </c>
      <c r="F64" s="46"/>
      <c r="G64" s="46"/>
      <c r="H64" s="105">
        <f>H65</f>
        <v>974.3</v>
      </c>
      <c r="I64" s="37"/>
    </row>
    <row r="65" spans="1:9" ht="31.5">
      <c r="A65" s="43"/>
      <c r="B65" s="44" t="s">
        <v>33</v>
      </c>
      <c r="C65" s="56"/>
      <c r="D65" s="46" t="s">
        <v>94</v>
      </c>
      <c r="E65" s="52" t="s">
        <v>10</v>
      </c>
      <c r="F65" s="46"/>
      <c r="G65" s="46"/>
      <c r="H65" s="105">
        <f>H66</f>
        <v>974.3</v>
      </c>
      <c r="I65" s="37"/>
    </row>
    <row r="66" spans="1:9" ht="15.75">
      <c r="A66" s="43"/>
      <c r="B66" s="44" t="s">
        <v>110</v>
      </c>
      <c r="C66" s="56"/>
      <c r="D66" s="46" t="s">
        <v>94</v>
      </c>
      <c r="E66" s="52" t="s">
        <v>10</v>
      </c>
      <c r="F66" s="46" t="s">
        <v>128</v>
      </c>
      <c r="G66" s="46" t="s">
        <v>123</v>
      </c>
      <c r="H66" s="105">
        <v>974.3</v>
      </c>
      <c r="I66" s="37"/>
    </row>
    <row r="67" spans="1:9" ht="31.5">
      <c r="A67" s="43"/>
      <c r="B67" s="112" t="s">
        <v>111</v>
      </c>
      <c r="C67" s="56"/>
      <c r="D67" s="58" t="s">
        <v>108</v>
      </c>
      <c r="E67" s="56"/>
      <c r="F67" s="58"/>
      <c r="G67" s="58"/>
      <c r="H67" s="103">
        <f>H68+H71</f>
        <v>1087</v>
      </c>
      <c r="I67" s="37"/>
    </row>
    <row r="68" spans="1:9" ht="31.5">
      <c r="A68" s="43"/>
      <c r="B68" s="89" t="s">
        <v>126</v>
      </c>
      <c r="C68" s="56"/>
      <c r="D68" s="46" t="s">
        <v>108</v>
      </c>
      <c r="E68" s="52" t="s">
        <v>125</v>
      </c>
      <c r="F68" s="46"/>
      <c r="G68" s="46"/>
      <c r="H68" s="105">
        <f>H69</f>
        <v>559</v>
      </c>
      <c r="I68" s="37"/>
    </row>
    <row r="69" spans="1:9" ht="31.5">
      <c r="A69" s="43"/>
      <c r="B69" s="44" t="s">
        <v>33</v>
      </c>
      <c r="C69" s="56"/>
      <c r="D69" s="46" t="s">
        <v>108</v>
      </c>
      <c r="E69" s="52" t="s">
        <v>10</v>
      </c>
      <c r="F69" s="46"/>
      <c r="G69" s="46"/>
      <c r="H69" s="105">
        <f>H70</f>
        <v>559</v>
      </c>
      <c r="I69" s="37"/>
    </row>
    <row r="70" spans="1:9" ht="41.25" customHeight="1">
      <c r="A70" s="43"/>
      <c r="B70" s="44" t="s">
        <v>78</v>
      </c>
      <c r="C70" s="59"/>
      <c r="D70" s="46" t="s">
        <v>108</v>
      </c>
      <c r="E70" s="52" t="s">
        <v>10</v>
      </c>
      <c r="F70" s="52" t="s">
        <v>123</v>
      </c>
      <c r="G70" s="52" t="s">
        <v>124</v>
      </c>
      <c r="H70" s="105">
        <v>559</v>
      </c>
      <c r="I70" s="37"/>
    </row>
    <row r="71" spans="1:9" ht="30.75" customHeight="1">
      <c r="A71" s="43"/>
      <c r="B71" s="89" t="s">
        <v>126</v>
      </c>
      <c r="C71" s="56"/>
      <c r="D71" s="46" t="s">
        <v>108</v>
      </c>
      <c r="E71" s="52" t="s">
        <v>125</v>
      </c>
      <c r="F71" s="46"/>
      <c r="G71" s="46"/>
      <c r="H71" s="105">
        <f>H72</f>
        <v>528</v>
      </c>
      <c r="I71" s="37"/>
    </row>
    <row r="72" spans="1:9" ht="30.75" customHeight="1">
      <c r="A72" s="43"/>
      <c r="B72" s="44" t="s">
        <v>33</v>
      </c>
      <c r="C72" s="56"/>
      <c r="D72" s="46" t="s">
        <v>108</v>
      </c>
      <c r="E72" s="52" t="s">
        <v>10</v>
      </c>
      <c r="F72" s="52"/>
      <c r="G72" s="52"/>
      <c r="H72" s="105">
        <f>H73</f>
        <v>528</v>
      </c>
      <c r="I72" s="37"/>
    </row>
    <row r="73" spans="1:9" ht="15.75">
      <c r="A73" s="43"/>
      <c r="B73" s="85" t="s">
        <v>65</v>
      </c>
      <c r="C73" s="60"/>
      <c r="D73" s="46" t="s">
        <v>108</v>
      </c>
      <c r="E73" s="52" t="s">
        <v>10</v>
      </c>
      <c r="F73" s="46" t="s">
        <v>128</v>
      </c>
      <c r="G73" s="46" t="s">
        <v>123</v>
      </c>
      <c r="H73" s="105">
        <v>528</v>
      </c>
      <c r="I73" s="37">
        <v>80</v>
      </c>
    </row>
    <row r="74" spans="1:8" ht="42" customHeight="1">
      <c r="A74" s="43"/>
      <c r="B74" s="86" t="s">
        <v>112</v>
      </c>
      <c r="C74" s="62"/>
      <c r="D74" s="58" t="s">
        <v>86</v>
      </c>
      <c r="E74" s="56"/>
      <c r="F74" s="58"/>
      <c r="G74" s="58"/>
      <c r="H74" s="103">
        <f>H77+H80+H83+H86</f>
        <v>431.548</v>
      </c>
    </row>
    <row r="75" spans="1:8" ht="42" customHeight="1">
      <c r="A75" s="43"/>
      <c r="B75" s="89" t="s">
        <v>126</v>
      </c>
      <c r="C75" s="56"/>
      <c r="D75" s="46" t="s">
        <v>86</v>
      </c>
      <c r="E75" s="52" t="s">
        <v>125</v>
      </c>
      <c r="F75" s="46"/>
      <c r="G75" s="46"/>
      <c r="H75" s="105">
        <f>H76</f>
        <v>80</v>
      </c>
    </row>
    <row r="76" spans="1:8" ht="42" customHeight="1">
      <c r="A76" s="43"/>
      <c r="B76" s="44" t="s">
        <v>33</v>
      </c>
      <c r="C76" s="56"/>
      <c r="D76" s="46" t="s">
        <v>86</v>
      </c>
      <c r="E76" s="52" t="s">
        <v>10</v>
      </c>
      <c r="F76" s="46"/>
      <c r="G76" s="46"/>
      <c r="H76" s="105">
        <f>H77</f>
        <v>80</v>
      </c>
    </row>
    <row r="77" spans="1:8" ht="47.25">
      <c r="A77" s="43"/>
      <c r="B77" s="44" t="s">
        <v>78</v>
      </c>
      <c r="C77" s="59"/>
      <c r="D77" s="46" t="s">
        <v>86</v>
      </c>
      <c r="E77" s="52" t="s">
        <v>10</v>
      </c>
      <c r="F77" s="52" t="s">
        <v>123</v>
      </c>
      <c r="G77" s="52" t="s">
        <v>124</v>
      </c>
      <c r="H77" s="105">
        <v>80</v>
      </c>
    </row>
    <row r="78" spans="1:8" ht="38.25" customHeight="1">
      <c r="A78" s="43"/>
      <c r="B78" s="89" t="s">
        <v>126</v>
      </c>
      <c r="C78" s="56"/>
      <c r="D78" s="46" t="s">
        <v>86</v>
      </c>
      <c r="E78" s="52" t="s">
        <v>125</v>
      </c>
      <c r="F78" s="46"/>
      <c r="G78" s="46"/>
      <c r="H78" s="105">
        <f>H79</f>
        <v>100</v>
      </c>
    </row>
    <row r="79" spans="1:8" ht="37.5" customHeight="1">
      <c r="A79" s="43"/>
      <c r="B79" s="44" t="s">
        <v>33</v>
      </c>
      <c r="C79" s="56"/>
      <c r="D79" s="46" t="s">
        <v>86</v>
      </c>
      <c r="E79" s="52" t="s">
        <v>10</v>
      </c>
      <c r="F79" s="46"/>
      <c r="G79" s="46"/>
      <c r="H79" s="105">
        <f>H80</f>
        <v>100</v>
      </c>
    </row>
    <row r="80" spans="1:8" ht="24" customHeight="1">
      <c r="A80" s="43"/>
      <c r="B80" s="85" t="s">
        <v>61</v>
      </c>
      <c r="C80" s="56"/>
      <c r="D80" s="46" t="s">
        <v>86</v>
      </c>
      <c r="E80" s="52" t="s">
        <v>10</v>
      </c>
      <c r="F80" s="46" t="s">
        <v>127</v>
      </c>
      <c r="G80" s="46" t="s">
        <v>124</v>
      </c>
      <c r="H80" s="105">
        <v>100</v>
      </c>
    </row>
    <row r="81" spans="1:8" ht="43.5" customHeight="1">
      <c r="A81" s="43"/>
      <c r="B81" s="89" t="s">
        <v>126</v>
      </c>
      <c r="C81" s="56"/>
      <c r="D81" s="46" t="s">
        <v>86</v>
      </c>
      <c r="E81" s="52" t="s">
        <v>125</v>
      </c>
      <c r="F81" s="46"/>
      <c r="G81" s="46"/>
      <c r="H81" s="105">
        <f>H82</f>
        <v>8</v>
      </c>
    </row>
    <row r="82" spans="1:8" ht="37.5" customHeight="1">
      <c r="A82" s="43"/>
      <c r="B82" s="85" t="s">
        <v>33</v>
      </c>
      <c r="C82" s="60"/>
      <c r="D82" s="46" t="s">
        <v>86</v>
      </c>
      <c r="E82" s="52" t="s">
        <v>10</v>
      </c>
      <c r="F82" s="46"/>
      <c r="G82" s="46"/>
      <c r="H82" s="105">
        <f>H83</f>
        <v>8</v>
      </c>
    </row>
    <row r="83" spans="1:8" ht="20.25" customHeight="1">
      <c r="A83" s="43"/>
      <c r="B83" s="85" t="s">
        <v>109</v>
      </c>
      <c r="C83" s="60"/>
      <c r="D83" s="46" t="s">
        <v>86</v>
      </c>
      <c r="E83" s="52" t="s">
        <v>10</v>
      </c>
      <c r="F83" s="46" t="s">
        <v>128</v>
      </c>
      <c r="G83" s="46" t="s">
        <v>129</v>
      </c>
      <c r="H83" s="105">
        <v>8</v>
      </c>
    </row>
    <row r="84" spans="1:8" ht="39.75" customHeight="1">
      <c r="A84" s="43"/>
      <c r="B84" s="89" t="s">
        <v>126</v>
      </c>
      <c r="C84" s="56"/>
      <c r="D84" s="46" t="s">
        <v>86</v>
      </c>
      <c r="E84" s="52" t="s">
        <v>125</v>
      </c>
      <c r="F84" s="46"/>
      <c r="G84" s="46"/>
      <c r="H84" s="105">
        <f>H85</f>
        <v>243.548</v>
      </c>
    </row>
    <row r="85" spans="1:8" ht="31.5">
      <c r="A85" s="43"/>
      <c r="B85" s="85" t="s">
        <v>33</v>
      </c>
      <c r="C85" s="60"/>
      <c r="D85" s="46" t="s">
        <v>86</v>
      </c>
      <c r="E85" s="52" t="s">
        <v>10</v>
      </c>
      <c r="F85" s="46"/>
      <c r="G85" s="46"/>
      <c r="H85" s="105">
        <f>H86</f>
        <v>243.548</v>
      </c>
    </row>
    <row r="86" spans="1:8" ht="15.75">
      <c r="A86" s="43"/>
      <c r="B86" s="85" t="s">
        <v>65</v>
      </c>
      <c r="C86" s="60"/>
      <c r="D86" s="46" t="s">
        <v>86</v>
      </c>
      <c r="E86" s="59" t="s">
        <v>10</v>
      </c>
      <c r="F86" s="46" t="s">
        <v>128</v>
      </c>
      <c r="G86" s="46" t="s">
        <v>123</v>
      </c>
      <c r="H86" s="105">
        <v>243.548</v>
      </c>
    </row>
    <row r="87" spans="1:8" ht="31.5">
      <c r="A87" s="43"/>
      <c r="B87" s="86" t="s">
        <v>111</v>
      </c>
      <c r="C87" s="56"/>
      <c r="D87" s="58" t="s">
        <v>93</v>
      </c>
      <c r="E87" s="56"/>
      <c r="F87" s="58"/>
      <c r="G87" s="58"/>
      <c r="H87" s="103">
        <f>H90+H93</f>
        <v>543.478</v>
      </c>
    </row>
    <row r="88" spans="1:8" ht="31.5">
      <c r="A88" s="43"/>
      <c r="B88" s="89" t="s">
        <v>126</v>
      </c>
      <c r="C88" s="56"/>
      <c r="D88" s="46" t="s">
        <v>93</v>
      </c>
      <c r="E88" s="52" t="s">
        <v>125</v>
      </c>
      <c r="F88" s="46"/>
      <c r="G88" s="46"/>
      <c r="H88" s="105">
        <f>H89</f>
        <v>139.739</v>
      </c>
    </row>
    <row r="89" spans="1:8" ht="31.5">
      <c r="A89" s="43"/>
      <c r="B89" s="85" t="s">
        <v>33</v>
      </c>
      <c r="C89" s="56"/>
      <c r="D89" s="46" t="s">
        <v>93</v>
      </c>
      <c r="E89" s="52" t="s">
        <v>10</v>
      </c>
      <c r="F89" s="46"/>
      <c r="G89" s="46"/>
      <c r="H89" s="105">
        <f>H90</f>
        <v>139.739</v>
      </c>
    </row>
    <row r="90" spans="1:8" ht="47.25">
      <c r="A90" s="43"/>
      <c r="B90" s="85" t="s">
        <v>78</v>
      </c>
      <c r="C90" s="60"/>
      <c r="D90" s="46" t="s">
        <v>93</v>
      </c>
      <c r="E90" s="52" t="s">
        <v>10</v>
      </c>
      <c r="F90" s="52" t="s">
        <v>123</v>
      </c>
      <c r="G90" s="52" t="s">
        <v>124</v>
      </c>
      <c r="H90" s="105">
        <v>139.739</v>
      </c>
    </row>
    <row r="91" spans="1:8" ht="36.75" customHeight="1">
      <c r="A91" s="43"/>
      <c r="B91" s="89" t="s">
        <v>126</v>
      </c>
      <c r="C91" s="56"/>
      <c r="D91" s="46" t="s">
        <v>93</v>
      </c>
      <c r="E91" s="52" t="s">
        <v>125</v>
      </c>
      <c r="F91" s="52"/>
      <c r="G91" s="52"/>
      <c r="H91" s="105">
        <f>H92</f>
        <v>403.739</v>
      </c>
    </row>
    <row r="92" spans="1:8" ht="37.5" customHeight="1">
      <c r="A92" s="43"/>
      <c r="B92" s="85" t="s">
        <v>33</v>
      </c>
      <c r="C92" s="56"/>
      <c r="D92" s="46" t="s">
        <v>93</v>
      </c>
      <c r="E92" s="52" t="s">
        <v>10</v>
      </c>
      <c r="F92" s="46"/>
      <c r="G92" s="46"/>
      <c r="H92" s="105">
        <f>H93</f>
        <v>403.739</v>
      </c>
    </row>
    <row r="93" spans="1:8" ht="25.5" customHeight="1">
      <c r="A93" s="43"/>
      <c r="B93" s="84" t="s">
        <v>65</v>
      </c>
      <c r="C93" s="60"/>
      <c r="D93" s="46" t="s">
        <v>93</v>
      </c>
      <c r="E93" s="59" t="s">
        <v>10</v>
      </c>
      <c r="F93" s="46" t="s">
        <v>128</v>
      </c>
      <c r="G93" s="46" t="s">
        <v>123</v>
      </c>
      <c r="H93" s="105">
        <v>403.739</v>
      </c>
    </row>
    <row r="94" spans="1:8" ht="21" customHeight="1">
      <c r="A94" s="94"/>
      <c r="B94" s="95" t="s">
        <v>28</v>
      </c>
      <c r="C94" s="96"/>
      <c r="D94" s="97"/>
      <c r="E94" s="98"/>
      <c r="F94" s="97"/>
      <c r="G94" s="97"/>
      <c r="H94" s="104">
        <f>H95+H135+H145</f>
        <v>10553.146</v>
      </c>
    </row>
    <row r="95" spans="1:8" ht="70.5" customHeight="1">
      <c r="A95" s="27"/>
      <c r="B95" s="86" t="s">
        <v>131</v>
      </c>
      <c r="C95" s="38"/>
      <c r="D95" s="63" t="s">
        <v>30</v>
      </c>
      <c r="E95" s="40"/>
      <c r="F95" s="63"/>
      <c r="G95" s="63"/>
      <c r="H95" s="106">
        <f>H96+H129</f>
        <v>6122.865</v>
      </c>
    </row>
    <row r="96" spans="1:8" ht="63">
      <c r="A96" s="27"/>
      <c r="B96" s="85" t="s">
        <v>133</v>
      </c>
      <c r="C96" s="38"/>
      <c r="D96" s="64" t="s">
        <v>49</v>
      </c>
      <c r="E96" s="40"/>
      <c r="F96" s="63"/>
      <c r="G96" s="63"/>
      <c r="H96" s="106">
        <f>H97</f>
        <v>5254.611</v>
      </c>
    </row>
    <row r="97" spans="1:8" ht="15.75">
      <c r="A97" s="27"/>
      <c r="B97" s="44" t="s">
        <v>36</v>
      </c>
      <c r="C97" s="38"/>
      <c r="D97" s="64" t="s">
        <v>50</v>
      </c>
      <c r="E97" s="40"/>
      <c r="F97" s="63"/>
      <c r="G97" s="63"/>
      <c r="H97" s="106">
        <f>H98+H108+H125</f>
        <v>5254.611</v>
      </c>
    </row>
    <row r="98" spans="1:8" ht="27.75" customHeight="1">
      <c r="A98" s="27"/>
      <c r="B98" s="85" t="s">
        <v>87</v>
      </c>
      <c r="C98" s="65"/>
      <c r="D98" s="51" t="s">
        <v>31</v>
      </c>
      <c r="E98" s="40"/>
      <c r="F98" s="63"/>
      <c r="G98" s="63"/>
      <c r="H98" s="106">
        <f>H99+H102+H105</f>
        <v>4774.117</v>
      </c>
    </row>
    <row r="99" spans="1:8" ht="78.75">
      <c r="A99" s="26"/>
      <c r="B99" s="85" t="s">
        <v>132</v>
      </c>
      <c r="C99" s="65"/>
      <c r="D99" s="59" t="s">
        <v>134</v>
      </c>
      <c r="E99" s="99" t="s">
        <v>135</v>
      </c>
      <c r="F99" s="51"/>
      <c r="G99" s="51"/>
      <c r="H99" s="105">
        <f>H100</f>
        <v>3877</v>
      </c>
    </row>
    <row r="100" spans="1:8" ht="31.5">
      <c r="A100" s="26"/>
      <c r="B100" s="89" t="s">
        <v>32</v>
      </c>
      <c r="C100" s="65"/>
      <c r="D100" s="59" t="s">
        <v>134</v>
      </c>
      <c r="E100" s="99" t="s">
        <v>40</v>
      </c>
      <c r="F100" s="51"/>
      <c r="G100" s="51"/>
      <c r="H100" s="105">
        <f>H101</f>
        <v>3877</v>
      </c>
    </row>
    <row r="101" spans="1:8" ht="63">
      <c r="A101" s="26"/>
      <c r="B101" s="89" t="s">
        <v>29</v>
      </c>
      <c r="C101" s="65"/>
      <c r="D101" s="51" t="s">
        <v>31</v>
      </c>
      <c r="E101" s="52" t="s">
        <v>40</v>
      </c>
      <c r="F101" s="52" t="s">
        <v>130</v>
      </c>
      <c r="G101" s="52" t="s">
        <v>127</v>
      </c>
      <c r="H101" s="105">
        <v>3877</v>
      </c>
    </row>
    <row r="102" spans="1:8" ht="40.5" customHeight="1">
      <c r="A102" s="26"/>
      <c r="B102" s="89" t="s">
        <v>126</v>
      </c>
      <c r="C102" s="65"/>
      <c r="D102" s="51" t="s">
        <v>31</v>
      </c>
      <c r="E102" s="52" t="s">
        <v>125</v>
      </c>
      <c r="F102" s="51"/>
      <c r="G102" s="52"/>
      <c r="H102" s="105">
        <f>H103</f>
        <v>889.117</v>
      </c>
    </row>
    <row r="103" spans="1:8" ht="31.5">
      <c r="A103" s="26"/>
      <c r="B103" s="89" t="s">
        <v>33</v>
      </c>
      <c r="C103" s="65"/>
      <c r="D103" s="51" t="s">
        <v>31</v>
      </c>
      <c r="E103" s="52" t="s">
        <v>10</v>
      </c>
      <c r="F103" s="51"/>
      <c r="G103" s="51"/>
      <c r="H103" s="107">
        <f>H104</f>
        <v>889.117</v>
      </c>
    </row>
    <row r="104" spans="1:8" ht="63">
      <c r="A104" s="26"/>
      <c r="B104" s="89" t="s">
        <v>29</v>
      </c>
      <c r="C104" s="65"/>
      <c r="D104" s="51" t="s">
        <v>31</v>
      </c>
      <c r="E104" s="52" t="s">
        <v>10</v>
      </c>
      <c r="F104" s="52" t="s">
        <v>130</v>
      </c>
      <c r="G104" s="52" t="s">
        <v>127</v>
      </c>
      <c r="H104" s="107">
        <v>889.117</v>
      </c>
    </row>
    <row r="105" spans="1:8" ht="31.5">
      <c r="A105" s="26"/>
      <c r="B105" s="66" t="s">
        <v>136</v>
      </c>
      <c r="C105" s="59" t="s">
        <v>134</v>
      </c>
      <c r="D105" s="51" t="s">
        <v>31</v>
      </c>
      <c r="E105" s="52" t="s">
        <v>137</v>
      </c>
      <c r="F105" s="51"/>
      <c r="G105" s="51"/>
      <c r="H105" s="107">
        <f>H106</f>
        <v>8</v>
      </c>
    </row>
    <row r="106" spans="1:8" ht="15.75">
      <c r="A106" s="26"/>
      <c r="B106" s="89" t="s">
        <v>34</v>
      </c>
      <c r="C106" s="65"/>
      <c r="D106" s="51" t="s">
        <v>31</v>
      </c>
      <c r="E106" s="52" t="s">
        <v>138</v>
      </c>
      <c r="F106" s="51">
        <v>850</v>
      </c>
      <c r="G106" s="51"/>
      <c r="H106" s="107">
        <f>H107</f>
        <v>8</v>
      </c>
    </row>
    <row r="107" spans="1:8" ht="63">
      <c r="A107" s="26"/>
      <c r="B107" s="89" t="s">
        <v>29</v>
      </c>
      <c r="C107" s="65"/>
      <c r="D107" s="51" t="s">
        <v>31</v>
      </c>
      <c r="E107" s="52" t="s">
        <v>138</v>
      </c>
      <c r="F107" s="52" t="s">
        <v>130</v>
      </c>
      <c r="G107" s="52" t="s">
        <v>127</v>
      </c>
      <c r="H107" s="107">
        <v>8</v>
      </c>
    </row>
    <row r="108" spans="1:8" ht="47.25">
      <c r="A108" s="26"/>
      <c r="B108" s="85" t="s">
        <v>139</v>
      </c>
      <c r="C108" s="65"/>
      <c r="D108" s="64" t="s">
        <v>140</v>
      </c>
      <c r="E108" s="52"/>
      <c r="F108" s="52"/>
      <c r="G108" s="52"/>
      <c r="H108" s="107">
        <f>H109+H113+H117+H121</f>
        <v>479.49399999999997</v>
      </c>
    </row>
    <row r="109" spans="1:8" ht="63">
      <c r="A109" s="26"/>
      <c r="B109" s="89" t="s">
        <v>29</v>
      </c>
      <c r="C109" s="65"/>
      <c r="D109" s="52" t="s">
        <v>41</v>
      </c>
      <c r="E109" s="52"/>
      <c r="F109" s="52"/>
      <c r="G109" s="52"/>
      <c r="H109" s="107">
        <f>H110</f>
        <v>202.6</v>
      </c>
    </row>
    <row r="110" spans="1:8" ht="15.75">
      <c r="A110" s="26"/>
      <c r="B110" s="85" t="s">
        <v>141</v>
      </c>
      <c r="C110" s="65"/>
      <c r="D110" s="52" t="s">
        <v>41</v>
      </c>
      <c r="E110" s="52" t="s">
        <v>142</v>
      </c>
      <c r="F110" s="52"/>
      <c r="G110" s="52"/>
      <c r="H110" s="107">
        <f>H111</f>
        <v>202.6</v>
      </c>
    </row>
    <row r="111" spans="1:8" ht="15.75">
      <c r="A111" s="26"/>
      <c r="B111" s="85" t="s">
        <v>45</v>
      </c>
      <c r="C111" s="65"/>
      <c r="D111" s="52" t="s">
        <v>41</v>
      </c>
      <c r="E111" s="52" t="s">
        <v>42</v>
      </c>
      <c r="F111" s="52"/>
      <c r="G111" s="52"/>
      <c r="H111" s="107">
        <f>H112</f>
        <v>202.6</v>
      </c>
    </row>
    <row r="112" spans="1:8" ht="63">
      <c r="A112" s="26"/>
      <c r="B112" s="89" t="s">
        <v>29</v>
      </c>
      <c r="C112" s="65"/>
      <c r="D112" s="52" t="s">
        <v>41</v>
      </c>
      <c r="E112" s="52" t="s">
        <v>42</v>
      </c>
      <c r="F112" s="52" t="s">
        <v>130</v>
      </c>
      <c r="G112" s="52" t="s">
        <v>127</v>
      </c>
      <c r="H112" s="107">
        <v>202.6</v>
      </c>
    </row>
    <row r="113" spans="1:8" ht="78.75">
      <c r="A113" s="26"/>
      <c r="B113" s="91" t="s">
        <v>43</v>
      </c>
      <c r="C113" s="50"/>
      <c r="D113" s="52" t="s">
        <v>44</v>
      </c>
      <c r="E113" s="52"/>
      <c r="F113" s="52"/>
      <c r="G113" s="52"/>
      <c r="H113" s="107">
        <f>H114</f>
        <v>140.8</v>
      </c>
    </row>
    <row r="114" spans="1:8" ht="15.75">
      <c r="A114" s="26"/>
      <c r="B114" s="85" t="s">
        <v>141</v>
      </c>
      <c r="C114" s="65"/>
      <c r="D114" s="52" t="s">
        <v>44</v>
      </c>
      <c r="E114" s="52" t="s">
        <v>142</v>
      </c>
      <c r="F114" s="52"/>
      <c r="G114" s="52"/>
      <c r="H114" s="107">
        <f>H115</f>
        <v>140.8</v>
      </c>
    </row>
    <row r="115" spans="1:8" ht="15.75">
      <c r="A115" s="26"/>
      <c r="B115" s="85" t="s">
        <v>45</v>
      </c>
      <c r="C115" s="65"/>
      <c r="D115" s="52" t="s">
        <v>44</v>
      </c>
      <c r="E115" s="52" t="s">
        <v>42</v>
      </c>
      <c r="F115" s="52"/>
      <c r="G115" s="52"/>
      <c r="H115" s="107">
        <f>H116</f>
        <v>140.8</v>
      </c>
    </row>
    <row r="116" spans="1:8" ht="63">
      <c r="A116" s="26"/>
      <c r="B116" s="89" t="s">
        <v>29</v>
      </c>
      <c r="C116" s="65"/>
      <c r="D116" s="52" t="s">
        <v>44</v>
      </c>
      <c r="E116" s="52" t="s">
        <v>42</v>
      </c>
      <c r="F116" s="52" t="s">
        <v>130</v>
      </c>
      <c r="G116" s="52" t="s">
        <v>127</v>
      </c>
      <c r="H116" s="107">
        <v>140.8</v>
      </c>
    </row>
    <row r="117" spans="1:8" ht="47.25">
      <c r="A117" s="26"/>
      <c r="B117" s="92" t="s">
        <v>116</v>
      </c>
      <c r="C117" s="65"/>
      <c r="D117" s="69" t="s">
        <v>51</v>
      </c>
      <c r="E117" s="52"/>
      <c r="F117" s="52"/>
      <c r="G117" s="52"/>
      <c r="H117" s="107">
        <f>H118</f>
        <v>114.48</v>
      </c>
    </row>
    <row r="118" spans="1:8" ht="15.75">
      <c r="A118" s="26"/>
      <c r="B118" s="85" t="s">
        <v>141</v>
      </c>
      <c r="C118" s="65"/>
      <c r="D118" s="69" t="s">
        <v>51</v>
      </c>
      <c r="E118" s="52" t="s">
        <v>142</v>
      </c>
      <c r="F118" s="52"/>
      <c r="G118" s="52"/>
      <c r="H118" s="107">
        <f>H119</f>
        <v>114.48</v>
      </c>
    </row>
    <row r="119" spans="1:8" ht="15.75">
      <c r="A119" s="26"/>
      <c r="B119" s="85" t="s">
        <v>45</v>
      </c>
      <c r="C119" s="65"/>
      <c r="D119" s="69" t="s">
        <v>51</v>
      </c>
      <c r="E119" s="52" t="s">
        <v>42</v>
      </c>
      <c r="F119" s="52"/>
      <c r="G119" s="52"/>
      <c r="H119" s="107">
        <f>H120</f>
        <v>114.48</v>
      </c>
    </row>
    <row r="120" spans="1:8" ht="47.25">
      <c r="A120" s="26"/>
      <c r="B120" s="89" t="s">
        <v>48</v>
      </c>
      <c r="C120" s="65"/>
      <c r="D120" s="69" t="s">
        <v>51</v>
      </c>
      <c r="E120" s="52" t="s">
        <v>42</v>
      </c>
      <c r="F120" s="52" t="s">
        <v>130</v>
      </c>
      <c r="G120" s="52" t="s">
        <v>143</v>
      </c>
      <c r="H120" s="107">
        <v>114.48</v>
      </c>
    </row>
    <row r="121" spans="1:8" ht="47.25">
      <c r="A121" s="26"/>
      <c r="B121" s="85" t="s">
        <v>88</v>
      </c>
      <c r="C121" s="65"/>
      <c r="D121" s="64" t="s">
        <v>120</v>
      </c>
      <c r="E121" s="52"/>
      <c r="F121" s="52"/>
      <c r="G121" s="52"/>
      <c r="H121" s="107">
        <f>H122</f>
        <v>21.614</v>
      </c>
    </row>
    <row r="122" spans="1:8" ht="15.75">
      <c r="A122" s="26"/>
      <c r="B122" s="85" t="s">
        <v>141</v>
      </c>
      <c r="C122" s="65"/>
      <c r="D122" s="64" t="s">
        <v>120</v>
      </c>
      <c r="E122" s="52" t="s">
        <v>142</v>
      </c>
      <c r="F122" s="52"/>
      <c r="G122" s="52"/>
      <c r="H122" s="107">
        <f>H123</f>
        <v>21.614</v>
      </c>
    </row>
    <row r="123" spans="1:8" ht="15.75">
      <c r="A123" s="26"/>
      <c r="B123" s="85" t="s">
        <v>45</v>
      </c>
      <c r="C123" s="65"/>
      <c r="D123" s="64" t="s">
        <v>120</v>
      </c>
      <c r="E123" s="52" t="s">
        <v>42</v>
      </c>
      <c r="F123" s="52"/>
      <c r="G123" s="52"/>
      <c r="H123" s="107">
        <f>H124</f>
        <v>21.614</v>
      </c>
    </row>
    <row r="124" spans="1:8" ht="69" customHeight="1">
      <c r="A124" s="26"/>
      <c r="B124" s="89" t="s">
        <v>29</v>
      </c>
      <c r="C124" s="65"/>
      <c r="D124" s="64" t="s">
        <v>120</v>
      </c>
      <c r="E124" s="60" t="s">
        <v>42</v>
      </c>
      <c r="F124" s="52" t="s">
        <v>130</v>
      </c>
      <c r="G124" s="52" t="s">
        <v>127</v>
      </c>
      <c r="H124" s="105">
        <v>21.614</v>
      </c>
    </row>
    <row r="125" spans="1:8" ht="78.75">
      <c r="A125" s="26"/>
      <c r="B125" s="89" t="s">
        <v>46</v>
      </c>
      <c r="C125" s="61"/>
      <c r="D125" s="64" t="s">
        <v>47</v>
      </c>
      <c r="E125" s="60"/>
      <c r="F125" s="64"/>
      <c r="G125" s="64"/>
      <c r="H125" s="105">
        <f>H126</f>
        <v>1</v>
      </c>
    </row>
    <row r="126" spans="1:8" ht="31.5">
      <c r="A126" s="26"/>
      <c r="B126" s="89" t="s">
        <v>126</v>
      </c>
      <c r="C126" s="61"/>
      <c r="D126" s="64" t="s">
        <v>47</v>
      </c>
      <c r="E126" s="60" t="s">
        <v>125</v>
      </c>
      <c r="F126" s="64"/>
      <c r="G126" s="64"/>
      <c r="H126" s="105">
        <f>H127</f>
        <v>1</v>
      </c>
    </row>
    <row r="127" spans="1:8" ht="31.5">
      <c r="A127" s="26"/>
      <c r="B127" s="89" t="s">
        <v>33</v>
      </c>
      <c r="C127" s="61"/>
      <c r="D127" s="64" t="s">
        <v>47</v>
      </c>
      <c r="E127" s="60" t="s">
        <v>10</v>
      </c>
      <c r="F127" s="64"/>
      <c r="G127" s="64"/>
      <c r="H127" s="105">
        <f>H128</f>
        <v>1</v>
      </c>
    </row>
    <row r="128" spans="1:8" ht="31.5">
      <c r="A128" s="26"/>
      <c r="B128" s="85" t="s">
        <v>145</v>
      </c>
      <c r="C128" s="61"/>
      <c r="D128" s="64" t="s">
        <v>47</v>
      </c>
      <c r="E128" s="60" t="s">
        <v>10</v>
      </c>
      <c r="F128" s="60" t="s">
        <v>123</v>
      </c>
      <c r="G128" s="60" t="s">
        <v>146</v>
      </c>
      <c r="H128" s="105">
        <v>1</v>
      </c>
    </row>
    <row r="129" spans="1:8" ht="51" customHeight="1">
      <c r="A129" s="26"/>
      <c r="B129" s="67" t="s">
        <v>38</v>
      </c>
      <c r="C129" s="65"/>
      <c r="D129" s="51" t="s">
        <v>35</v>
      </c>
      <c r="E129" s="52"/>
      <c r="F129" s="51"/>
      <c r="G129" s="51"/>
      <c r="H129" s="105">
        <f>H131</f>
        <v>868.254</v>
      </c>
    </row>
    <row r="130" spans="1:8" ht="16.5" customHeight="1">
      <c r="A130" s="26"/>
      <c r="B130" s="89" t="s">
        <v>36</v>
      </c>
      <c r="C130" s="65"/>
      <c r="D130" s="51" t="s">
        <v>37</v>
      </c>
      <c r="E130" s="52"/>
      <c r="F130" s="52"/>
      <c r="G130" s="52"/>
      <c r="H130" s="105">
        <f>H131</f>
        <v>868.254</v>
      </c>
    </row>
    <row r="131" spans="1:256" s="20" customFormat="1" ht="47.25">
      <c r="A131" s="26"/>
      <c r="B131" s="85" t="s">
        <v>38</v>
      </c>
      <c r="C131" s="65"/>
      <c r="D131" s="51" t="s">
        <v>39</v>
      </c>
      <c r="E131" s="52"/>
      <c r="F131" s="52"/>
      <c r="G131" s="52"/>
      <c r="H131" s="105">
        <f>H134</f>
        <v>868.254</v>
      </c>
      <c r="I131" s="15"/>
      <c r="J131" s="17"/>
      <c r="K131" s="18"/>
      <c r="L131" s="17"/>
      <c r="M131" s="15"/>
      <c r="N131" s="19"/>
      <c r="O131" s="15"/>
      <c r="P131" s="16"/>
      <c r="Q131" s="17"/>
      <c r="R131" s="18"/>
      <c r="S131" s="17"/>
      <c r="T131" s="15"/>
      <c r="U131" s="19"/>
      <c r="V131" s="15"/>
      <c r="W131" s="16"/>
      <c r="X131" s="17"/>
      <c r="Y131" s="18"/>
      <c r="Z131" s="17"/>
      <c r="AA131" s="15"/>
      <c r="AB131" s="19"/>
      <c r="AC131" s="15"/>
      <c r="AD131" s="16"/>
      <c r="AE131" s="17"/>
      <c r="AF131" s="18"/>
      <c r="AG131" s="17"/>
      <c r="AH131" s="15"/>
      <c r="AI131" s="19"/>
      <c r="AJ131" s="15"/>
      <c r="AK131" s="16"/>
      <c r="AL131" s="17"/>
      <c r="AM131" s="18"/>
      <c r="AN131" s="17"/>
      <c r="AO131" s="15"/>
      <c r="AP131" s="19"/>
      <c r="AQ131" s="15"/>
      <c r="AR131" s="16"/>
      <c r="AS131" s="17"/>
      <c r="AT131" s="18"/>
      <c r="AU131" s="17"/>
      <c r="AV131" s="15"/>
      <c r="AW131" s="19"/>
      <c r="AX131" s="15"/>
      <c r="AY131" s="16"/>
      <c r="AZ131" s="17"/>
      <c r="BA131" s="18"/>
      <c r="BB131" s="17"/>
      <c r="BC131" s="15"/>
      <c r="BD131" s="19"/>
      <c r="BE131" s="15"/>
      <c r="BF131" s="16"/>
      <c r="BG131" s="17"/>
      <c r="BH131" s="18"/>
      <c r="BI131" s="17"/>
      <c r="BJ131" s="15"/>
      <c r="BK131" s="19"/>
      <c r="BL131" s="15"/>
      <c r="BM131" s="16"/>
      <c r="BN131" s="17"/>
      <c r="BO131" s="18"/>
      <c r="BP131" s="17"/>
      <c r="BQ131" s="15"/>
      <c r="BR131" s="19"/>
      <c r="BS131" s="15"/>
      <c r="BT131" s="16"/>
      <c r="BU131" s="17"/>
      <c r="BV131" s="18"/>
      <c r="BW131" s="17"/>
      <c r="BX131" s="15"/>
      <c r="BY131" s="19"/>
      <c r="BZ131" s="15"/>
      <c r="CA131" s="16"/>
      <c r="CB131" s="17"/>
      <c r="CC131" s="18"/>
      <c r="CD131" s="17"/>
      <c r="CE131" s="15"/>
      <c r="CF131" s="19"/>
      <c r="CG131" s="15"/>
      <c r="CH131" s="16"/>
      <c r="CI131" s="17"/>
      <c r="CJ131" s="18"/>
      <c r="CK131" s="17"/>
      <c r="CL131" s="15"/>
      <c r="CM131" s="19"/>
      <c r="CN131" s="15"/>
      <c r="CO131" s="16"/>
      <c r="CP131" s="17"/>
      <c r="CQ131" s="18"/>
      <c r="CR131" s="17"/>
      <c r="CS131" s="15"/>
      <c r="CT131" s="19"/>
      <c r="CU131" s="15"/>
      <c r="CV131" s="16"/>
      <c r="CW131" s="17"/>
      <c r="CX131" s="18"/>
      <c r="CY131" s="17"/>
      <c r="CZ131" s="15"/>
      <c r="DA131" s="19"/>
      <c r="DB131" s="15"/>
      <c r="DC131" s="16"/>
      <c r="DD131" s="17"/>
      <c r="DE131" s="18"/>
      <c r="DF131" s="17"/>
      <c r="DG131" s="15"/>
      <c r="DH131" s="19"/>
      <c r="DI131" s="15"/>
      <c r="DJ131" s="16"/>
      <c r="DK131" s="17"/>
      <c r="DL131" s="18"/>
      <c r="DM131" s="17"/>
      <c r="DN131" s="15"/>
      <c r="DO131" s="19"/>
      <c r="DP131" s="15"/>
      <c r="DQ131" s="16"/>
      <c r="DR131" s="17"/>
      <c r="DS131" s="18"/>
      <c r="DT131" s="17"/>
      <c r="DU131" s="15"/>
      <c r="DV131" s="19"/>
      <c r="DW131" s="15"/>
      <c r="DX131" s="16"/>
      <c r="DY131" s="17"/>
      <c r="DZ131" s="18"/>
      <c r="EA131" s="17"/>
      <c r="EB131" s="15"/>
      <c r="EC131" s="19"/>
      <c r="ED131" s="15"/>
      <c r="EE131" s="16"/>
      <c r="EF131" s="17"/>
      <c r="EG131" s="18"/>
      <c r="EH131" s="17"/>
      <c r="EI131" s="15"/>
      <c r="EJ131" s="19"/>
      <c r="EK131" s="15"/>
      <c r="EL131" s="16"/>
      <c r="EM131" s="17"/>
      <c r="EN131" s="18"/>
      <c r="EO131" s="17"/>
      <c r="EP131" s="15"/>
      <c r="EQ131" s="19"/>
      <c r="ER131" s="15"/>
      <c r="ES131" s="16"/>
      <c r="ET131" s="17"/>
      <c r="EU131" s="18"/>
      <c r="EV131" s="17"/>
      <c r="EW131" s="15"/>
      <c r="EX131" s="19"/>
      <c r="EY131" s="15"/>
      <c r="EZ131" s="16"/>
      <c r="FA131" s="17"/>
      <c r="FB131" s="18"/>
      <c r="FC131" s="17"/>
      <c r="FD131" s="15"/>
      <c r="FE131" s="19"/>
      <c r="FF131" s="15"/>
      <c r="FG131" s="16"/>
      <c r="FH131" s="17"/>
      <c r="FI131" s="18"/>
      <c r="FJ131" s="17"/>
      <c r="FK131" s="15"/>
      <c r="FL131" s="19"/>
      <c r="FM131" s="15"/>
      <c r="FN131" s="16"/>
      <c r="FO131" s="17"/>
      <c r="FP131" s="18"/>
      <c r="FQ131" s="17"/>
      <c r="FR131" s="15"/>
      <c r="FS131" s="19"/>
      <c r="FT131" s="15"/>
      <c r="FU131" s="16"/>
      <c r="FV131" s="17"/>
      <c r="FW131" s="18"/>
      <c r="FX131" s="17"/>
      <c r="FY131" s="15"/>
      <c r="FZ131" s="19"/>
      <c r="GA131" s="15"/>
      <c r="GB131" s="16"/>
      <c r="GC131" s="17"/>
      <c r="GD131" s="18"/>
      <c r="GE131" s="17"/>
      <c r="GF131" s="15"/>
      <c r="GG131" s="19"/>
      <c r="GH131" s="15"/>
      <c r="GI131" s="16"/>
      <c r="GJ131" s="17"/>
      <c r="GK131" s="18"/>
      <c r="GL131" s="17"/>
      <c r="GM131" s="15"/>
      <c r="GN131" s="19"/>
      <c r="GO131" s="15"/>
      <c r="GP131" s="16"/>
      <c r="GQ131" s="17"/>
      <c r="GR131" s="18"/>
      <c r="GS131" s="17"/>
      <c r="GT131" s="15"/>
      <c r="GU131" s="19"/>
      <c r="GV131" s="15"/>
      <c r="GW131" s="16"/>
      <c r="GX131" s="17"/>
      <c r="GY131" s="18"/>
      <c r="GZ131" s="17"/>
      <c r="HA131" s="15"/>
      <c r="HB131" s="19"/>
      <c r="HC131" s="15"/>
      <c r="HD131" s="16"/>
      <c r="HE131" s="17"/>
      <c r="HF131" s="18"/>
      <c r="HG131" s="17"/>
      <c r="HH131" s="15"/>
      <c r="HI131" s="19"/>
      <c r="HJ131" s="15"/>
      <c r="HK131" s="16"/>
      <c r="HL131" s="17"/>
      <c r="HM131" s="18"/>
      <c r="HN131" s="17"/>
      <c r="HO131" s="15"/>
      <c r="HP131" s="19"/>
      <c r="HQ131" s="15"/>
      <c r="HR131" s="16"/>
      <c r="HS131" s="17"/>
      <c r="HT131" s="18"/>
      <c r="HU131" s="17"/>
      <c r="HV131" s="15"/>
      <c r="HW131" s="19"/>
      <c r="HX131" s="15"/>
      <c r="HY131" s="16"/>
      <c r="HZ131" s="17"/>
      <c r="IA131" s="18"/>
      <c r="IB131" s="17"/>
      <c r="IC131" s="15"/>
      <c r="ID131" s="19"/>
      <c r="IE131" s="15"/>
      <c r="IF131" s="16"/>
      <c r="IG131" s="17"/>
      <c r="IH131" s="18"/>
      <c r="II131" s="17"/>
      <c r="IJ131" s="15"/>
      <c r="IK131" s="19"/>
      <c r="IL131" s="15"/>
      <c r="IM131" s="16"/>
      <c r="IN131" s="17"/>
      <c r="IO131" s="18"/>
      <c r="IP131" s="17"/>
      <c r="IQ131" s="15"/>
      <c r="IR131" s="19"/>
      <c r="IS131" s="15"/>
      <c r="IT131" s="16"/>
      <c r="IU131" s="17"/>
      <c r="IV131" s="18"/>
    </row>
    <row r="132" spans="1:256" s="20" customFormat="1" ht="78.75">
      <c r="A132" s="26"/>
      <c r="B132" s="67" t="s">
        <v>132</v>
      </c>
      <c r="C132" s="59" t="s">
        <v>147</v>
      </c>
      <c r="D132" s="51" t="s">
        <v>39</v>
      </c>
      <c r="E132" s="99" t="s">
        <v>135</v>
      </c>
      <c r="F132" s="99"/>
      <c r="G132" s="99"/>
      <c r="H132" s="105">
        <f>H133</f>
        <v>868.254</v>
      </c>
      <c r="I132" s="15"/>
      <c r="J132" s="17"/>
      <c r="K132" s="18"/>
      <c r="L132" s="17"/>
      <c r="M132" s="15"/>
      <c r="N132" s="19"/>
      <c r="O132" s="15"/>
      <c r="P132" s="16"/>
      <c r="Q132" s="17"/>
      <c r="R132" s="18"/>
      <c r="S132" s="17"/>
      <c r="T132" s="15"/>
      <c r="U132" s="19"/>
      <c r="V132" s="15"/>
      <c r="W132" s="16"/>
      <c r="X132" s="17"/>
      <c r="Y132" s="18"/>
      <c r="Z132" s="17"/>
      <c r="AA132" s="15"/>
      <c r="AB132" s="19"/>
      <c r="AC132" s="15"/>
      <c r="AD132" s="16"/>
      <c r="AE132" s="17"/>
      <c r="AF132" s="18"/>
      <c r="AG132" s="17"/>
      <c r="AH132" s="15"/>
      <c r="AI132" s="19"/>
      <c r="AJ132" s="15"/>
      <c r="AK132" s="16"/>
      <c r="AL132" s="17"/>
      <c r="AM132" s="18"/>
      <c r="AN132" s="17"/>
      <c r="AO132" s="15"/>
      <c r="AP132" s="19"/>
      <c r="AQ132" s="15"/>
      <c r="AR132" s="16"/>
      <c r="AS132" s="17"/>
      <c r="AT132" s="18"/>
      <c r="AU132" s="17"/>
      <c r="AV132" s="15"/>
      <c r="AW132" s="19"/>
      <c r="AX132" s="15"/>
      <c r="AY132" s="16"/>
      <c r="AZ132" s="17"/>
      <c r="BA132" s="18"/>
      <c r="BB132" s="17"/>
      <c r="BC132" s="15"/>
      <c r="BD132" s="19"/>
      <c r="BE132" s="15"/>
      <c r="BF132" s="16"/>
      <c r="BG132" s="17"/>
      <c r="BH132" s="18"/>
      <c r="BI132" s="17"/>
      <c r="BJ132" s="15"/>
      <c r="BK132" s="19"/>
      <c r="BL132" s="15"/>
      <c r="BM132" s="16"/>
      <c r="BN132" s="17"/>
      <c r="BO132" s="18"/>
      <c r="BP132" s="17"/>
      <c r="BQ132" s="15"/>
      <c r="BR132" s="19"/>
      <c r="BS132" s="15"/>
      <c r="BT132" s="16"/>
      <c r="BU132" s="17"/>
      <c r="BV132" s="18"/>
      <c r="BW132" s="17"/>
      <c r="BX132" s="15"/>
      <c r="BY132" s="19"/>
      <c r="BZ132" s="15"/>
      <c r="CA132" s="16"/>
      <c r="CB132" s="17"/>
      <c r="CC132" s="18"/>
      <c r="CD132" s="17"/>
      <c r="CE132" s="15"/>
      <c r="CF132" s="19"/>
      <c r="CG132" s="15"/>
      <c r="CH132" s="16"/>
      <c r="CI132" s="17"/>
      <c r="CJ132" s="18"/>
      <c r="CK132" s="17"/>
      <c r="CL132" s="15"/>
      <c r="CM132" s="19"/>
      <c r="CN132" s="15"/>
      <c r="CO132" s="16"/>
      <c r="CP132" s="17"/>
      <c r="CQ132" s="18"/>
      <c r="CR132" s="17"/>
      <c r="CS132" s="15"/>
      <c r="CT132" s="19"/>
      <c r="CU132" s="15"/>
      <c r="CV132" s="16"/>
      <c r="CW132" s="17"/>
      <c r="CX132" s="18"/>
      <c r="CY132" s="17"/>
      <c r="CZ132" s="15"/>
      <c r="DA132" s="19"/>
      <c r="DB132" s="15"/>
      <c r="DC132" s="16"/>
      <c r="DD132" s="17"/>
      <c r="DE132" s="18"/>
      <c r="DF132" s="17"/>
      <c r="DG132" s="15"/>
      <c r="DH132" s="19"/>
      <c r="DI132" s="15"/>
      <c r="DJ132" s="16"/>
      <c r="DK132" s="17"/>
      <c r="DL132" s="18"/>
      <c r="DM132" s="17"/>
      <c r="DN132" s="15"/>
      <c r="DO132" s="19"/>
      <c r="DP132" s="15"/>
      <c r="DQ132" s="16"/>
      <c r="DR132" s="17"/>
      <c r="DS132" s="18"/>
      <c r="DT132" s="17"/>
      <c r="DU132" s="15"/>
      <c r="DV132" s="19"/>
      <c r="DW132" s="15"/>
      <c r="DX132" s="16"/>
      <c r="DY132" s="17"/>
      <c r="DZ132" s="18"/>
      <c r="EA132" s="17"/>
      <c r="EB132" s="15"/>
      <c r="EC132" s="19"/>
      <c r="ED132" s="15"/>
      <c r="EE132" s="16"/>
      <c r="EF132" s="17"/>
      <c r="EG132" s="18"/>
      <c r="EH132" s="17"/>
      <c r="EI132" s="15"/>
      <c r="EJ132" s="19"/>
      <c r="EK132" s="15"/>
      <c r="EL132" s="16"/>
      <c r="EM132" s="17"/>
      <c r="EN132" s="18"/>
      <c r="EO132" s="17"/>
      <c r="EP132" s="15"/>
      <c r="EQ132" s="19"/>
      <c r="ER132" s="15"/>
      <c r="ES132" s="16"/>
      <c r="ET132" s="17"/>
      <c r="EU132" s="18"/>
      <c r="EV132" s="17"/>
      <c r="EW132" s="15"/>
      <c r="EX132" s="19"/>
      <c r="EY132" s="15"/>
      <c r="EZ132" s="16"/>
      <c r="FA132" s="17"/>
      <c r="FB132" s="18"/>
      <c r="FC132" s="17"/>
      <c r="FD132" s="15"/>
      <c r="FE132" s="19"/>
      <c r="FF132" s="15"/>
      <c r="FG132" s="16"/>
      <c r="FH132" s="17"/>
      <c r="FI132" s="18"/>
      <c r="FJ132" s="17"/>
      <c r="FK132" s="15"/>
      <c r="FL132" s="19"/>
      <c r="FM132" s="15"/>
      <c r="FN132" s="16"/>
      <c r="FO132" s="17"/>
      <c r="FP132" s="18"/>
      <c r="FQ132" s="17"/>
      <c r="FR132" s="15"/>
      <c r="FS132" s="19"/>
      <c r="FT132" s="15"/>
      <c r="FU132" s="16"/>
      <c r="FV132" s="17"/>
      <c r="FW132" s="18"/>
      <c r="FX132" s="17"/>
      <c r="FY132" s="15"/>
      <c r="FZ132" s="19"/>
      <c r="GA132" s="15"/>
      <c r="GB132" s="16"/>
      <c r="GC132" s="17"/>
      <c r="GD132" s="18"/>
      <c r="GE132" s="17"/>
      <c r="GF132" s="15"/>
      <c r="GG132" s="19"/>
      <c r="GH132" s="15"/>
      <c r="GI132" s="16"/>
      <c r="GJ132" s="17"/>
      <c r="GK132" s="18"/>
      <c r="GL132" s="17"/>
      <c r="GM132" s="15"/>
      <c r="GN132" s="19"/>
      <c r="GO132" s="15"/>
      <c r="GP132" s="16"/>
      <c r="GQ132" s="17"/>
      <c r="GR132" s="18"/>
      <c r="GS132" s="17"/>
      <c r="GT132" s="15"/>
      <c r="GU132" s="19"/>
      <c r="GV132" s="15"/>
      <c r="GW132" s="16"/>
      <c r="GX132" s="17"/>
      <c r="GY132" s="18"/>
      <c r="GZ132" s="17"/>
      <c r="HA132" s="15"/>
      <c r="HB132" s="19"/>
      <c r="HC132" s="15"/>
      <c r="HD132" s="16"/>
      <c r="HE132" s="17"/>
      <c r="HF132" s="18"/>
      <c r="HG132" s="17"/>
      <c r="HH132" s="15"/>
      <c r="HI132" s="19"/>
      <c r="HJ132" s="15"/>
      <c r="HK132" s="16"/>
      <c r="HL132" s="17"/>
      <c r="HM132" s="18"/>
      <c r="HN132" s="17"/>
      <c r="HO132" s="15"/>
      <c r="HP132" s="19"/>
      <c r="HQ132" s="15"/>
      <c r="HR132" s="16"/>
      <c r="HS132" s="17"/>
      <c r="HT132" s="18"/>
      <c r="HU132" s="17"/>
      <c r="HV132" s="15"/>
      <c r="HW132" s="19"/>
      <c r="HX132" s="15"/>
      <c r="HY132" s="16"/>
      <c r="HZ132" s="17"/>
      <c r="IA132" s="18"/>
      <c r="IB132" s="17"/>
      <c r="IC132" s="15"/>
      <c r="ID132" s="19"/>
      <c r="IE132" s="15"/>
      <c r="IF132" s="16"/>
      <c r="IG132" s="17"/>
      <c r="IH132" s="18"/>
      <c r="II132" s="17"/>
      <c r="IJ132" s="15"/>
      <c r="IK132" s="19"/>
      <c r="IL132" s="15"/>
      <c r="IM132" s="16"/>
      <c r="IN132" s="17"/>
      <c r="IO132" s="18"/>
      <c r="IP132" s="17"/>
      <c r="IQ132" s="15"/>
      <c r="IR132" s="19"/>
      <c r="IS132" s="15"/>
      <c r="IT132" s="16"/>
      <c r="IU132" s="17"/>
      <c r="IV132" s="18"/>
    </row>
    <row r="133" spans="1:256" s="20" customFormat="1" ht="31.5">
      <c r="A133" s="26"/>
      <c r="B133" s="67" t="s">
        <v>32</v>
      </c>
      <c r="C133" s="59" t="s">
        <v>147</v>
      </c>
      <c r="D133" s="51" t="s">
        <v>39</v>
      </c>
      <c r="E133" s="99" t="s">
        <v>40</v>
      </c>
      <c r="F133" s="99"/>
      <c r="G133" s="99"/>
      <c r="H133" s="105">
        <f>H134</f>
        <v>868.254</v>
      </c>
      <c r="I133" s="15"/>
      <c r="J133" s="17"/>
      <c r="K133" s="18"/>
      <c r="L133" s="17"/>
      <c r="M133" s="15"/>
      <c r="N133" s="19"/>
      <c r="O133" s="15"/>
      <c r="P133" s="16"/>
      <c r="Q133" s="17"/>
      <c r="R133" s="18"/>
      <c r="S133" s="17"/>
      <c r="T133" s="15"/>
      <c r="U133" s="19"/>
      <c r="V133" s="15"/>
      <c r="W133" s="16"/>
      <c r="X133" s="17"/>
      <c r="Y133" s="18"/>
      <c r="Z133" s="17"/>
      <c r="AA133" s="15"/>
      <c r="AB133" s="19"/>
      <c r="AC133" s="15"/>
      <c r="AD133" s="16"/>
      <c r="AE133" s="17"/>
      <c r="AF133" s="18"/>
      <c r="AG133" s="17"/>
      <c r="AH133" s="15"/>
      <c r="AI133" s="19"/>
      <c r="AJ133" s="15"/>
      <c r="AK133" s="16"/>
      <c r="AL133" s="17"/>
      <c r="AM133" s="18"/>
      <c r="AN133" s="17"/>
      <c r="AO133" s="15"/>
      <c r="AP133" s="19"/>
      <c r="AQ133" s="15"/>
      <c r="AR133" s="16"/>
      <c r="AS133" s="17"/>
      <c r="AT133" s="18"/>
      <c r="AU133" s="17"/>
      <c r="AV133" s="15"/>
      <c r="AW133" s="19"/>
      <c r="AX133" s="15"/>
      <c r="AY133" s="16"/>
      <c r="AZ133" s="17"/>
      <c r="BA133" s="18"/>
      <c r="BB133" s="17"/>
      <c r="BC133" s="15"/>
      <c r="BD133" s="19"/>
      <c r="BE133" s="15"/>
      <c r="BF133" s="16"/>
      <c r="BG133" s="17"/>
      <c r="BH133" s="18"/>
      <c r="BI133" s="17"/>
      <c r="BJ133" s="15"/>
      <c r="BK133" s="19"/>
      <c r="BL133" s="15"/>
      <c r="BM133" s="16"/>
      <c r="BN133" s="17"/>
      <c r="BO133" s="18"/>
      <c r="BP133" s="17"/>
      <c r="BQ133" s="15"/>
      <c r="BR133" s="19"/>
      <c r="BS133" s="15"/>
      <c r="BT133" s="16"/>
      <c r="BU133" s="17"/>
      <c r="BV133" s="18"/>
      <c r="BW133" s="17"/>
      <c r="BX133" s="15"/>
      <c r="BY133" s="19"/>
      <c r="BZ133" s="15"/>
      <c r="CA133" s="16"/>
      <c r="CB133" s="17"/>
      <c r="CC133" s="18"/>
      <c r="CD133" s="17"/>
      <c r="CE133" s="15"/>
      <c r="CF133" s="19"/>
      <c r="CG133" s="15"/>
      <c r="CH133" s="16"/>
      <c r="CI133" s="17"/>
      <c r="CJ133" s="18"/>
      <c r="CK133" s="17"/>
      <c r="CL133" s="15"/>
      <c r="CM133" s="19"/>
      <c r="CN133" s="15"/>
      <c r="CO133" s="16"/>
      <c r="CP133" s="17"/>
      <c r="CQ133" s="18"/>
      <c r="CR133" s="17"/>
      <c r="CS133" s="15"/>
      <c r="CT133" s="19"/>
      <c r="CU133" s="15"/>
      <c r="CV133" s="16"/>
      <c r="CW133" s="17"/>
      <c r="CX133" s="18"/>
      <c r="CY133" s="17"/>
      <c r="CZ133" s="15"/>
      <c r="DA133" s="19"/>
      <c r="DB133" s="15"/>
      <c r="DC133" s="16"/>
      <c r="DD133" s="17"/>
      <c r="DE133" s="18"/>
      <c r="DF133" s="17"/>
      <c r="DG133" s="15"/>
      <c r="DH133" s="19"/>
      <c r="DI133" s="15"/>
      <c r="DJ133" s="16"/>
      <c r="DK133" s="17"/>
      <c r="DL133" s="18"/>
      <c r="DM133" s="17"/>
      <c r="DN133" s="15"/>
      <c r="DO133" s="19"/>
      <c r="DP133" s="15"/>
      <c r="DQ133" s="16"/>
      <c r="DR133" s="17"/>
      <c r="DS133" s="18"/>
      <c r="DT133" s="17"/>
      <c r="DU133" s="15"/>
      <c r="DV133" s="19"/>
      <c r="DW133" s="15"/>
      <c r="DX133" s="16"/>
      <c r="DY133" s="17"/>
      <c r="DZ133" s="18"/>
      <c r="EA133" s="17"/>
      <c r="EB133" s="15"/>
      <c r="EC133" s="19"/>
      <c r="ED133" s="15"/>
      <c r="EE133" s="16"/>
      <c r="EF133" s="17"/>
      <c r="EG133" s="18"/>
      <c r="EH133" s="17"/>
      <c r="EI133" s="15"/>
      <c r="EJ133" s="19"/>
      <c r="EK133" s="15"/>
      <c r="EL133" s="16"/>
      <c r="EM133" s="17"/>
      <c r="EN133" s="18"/>
      <c r="EO133" s="17"/>
      <c r="EP133" s="15"/>
      <c r="EQ133" s="19"/>
      <c r="ER133" s="15"/>
      <c r="ES133" s="16"/>
      <c r="ET133" s="17"/>
      <c r="EU133" s="18"/>
      <c r="EV133" s="17"/>
      <c r="EW133" s="15"/>
      <c r="EX133" s="19"/>
      <c r="EY133" s="15"/>
      <c r="EZ133" s="16"/>
      <c r="FA133" s="17"/>
      <c r="FB133" s="18"/>
      <c r="FC133" s="17"/>
      <c r="FD133" s="15"/>
      <c r="FE133" s="19"/>
      <c r="FF133" s="15"/>
      <c r="FG133" s="16"/>
      <c r="FH133" s="17"/>
      <c r="FI133" s="18"/>
      <c r="FJ133" s="17"/>
      <c r="FK133" s="15"/>
      <c r="FL133" s="19"/>
      <c r="FM133" s="15"/>
      <c r="FN133" s="16"/>
      <c r="FO133" s="17"/>
      <c r="FP133" s="18"/>
      <c r="FQ133" s="17"/>
      <c r="FR133" s="15"/>
      <c r="FS133" s="19"/>
      <c r="FT133" s="15"/>
      <c r="FU133" s="16"/>
      <c r="FV133" s="17"/>
      <c r="FW133" s="18"/>
      <c r="FX133" s="17"/>
      <c r="FY133" s="15"/>
      <c r="FZ133" s="19"/>
      <c r="GA133" s="15"/>
      <c r="GB133" s="16"/>
      <c r="GC133" s="17"/>
      <c r="GD133" s="18"/>
      <c r="GE133" s="17"/>
      <c r="GF133" s="15"/>
      <c r="GG133" s="19"/>
      <c r="GH133" s="15"/>
      <c r="GI133" s="16"/>
      <c r="GJ133" s="17"/>
      <c r="GK133" s="18"/>
      <c r="GL133" s="17"/>
      <c r="GM133" s="15"/>
      <c r="GN133" s="19"/>
      <c r="GO133" s="15"/>
      <c r="GP133" s="16"/>
      <c r="GQ133" s="17"/>
      <c r="GR133" s="18"/>
      <c r="GS133" s="17"/>
      <c r="GT133" s="15"/>
      <c r="GU133" s="19"/>
      <c r="GV133" s="15"/>
      <c r="GW133" s="16"/>
      <c r="GX133" s="17"/>
      <c r="GY133" s="18"/>
      <c r="GZ133" s="17"/>
      <c r="HA133" s="15"/>
      <c r="HB133" s="19"/>
      <c r="HC133" s="15"/>
      <c r="HD133" s="16"/>
      <c r="HE133" s="17"/>
      <c r="HF133" s="18"/>
      <c r="HG133" s="17"/>
      <c r="HH133" s="15"/>
      <c r="HI133" s="19"/>
      <c r="HJ133" s="15"/>
      <c r="HK133" s="16"/>
      <c r="HL133" s="17"/>
      <c r="HM133" s="18"/>
      <c r="HN133" s="17"/>
      <c r="HO133" s="15"/>
      <c r="HP133" s="19"/>
      <c r="HQ133" s="15"/>
      <c r="HR133" s="16"/>
      <c r="HS133" s="17"/>
      <c r="HT133" s="18"/>
      <c r="HU133" s="17"/>
      <c r="HV133" s="15"/>
      <c r="HW133" s="19"/>
      <c r="HX133" s="15"/>
      <c r="HY133" s="16"/>
      <c r="HZ133" s="17"/>
      <c r="IA133" s="18"/>
      <c r="IB133" s="17"/>
      <c r="IC133" s="15"/>
      <c r="ID133" s="19"/>
      <c r="IE133" s="15"/>
      <c r="IF133" s="16"/>
      <c r="IG133" s="17"/>
      <c r="IH133" s="18"/>
      <c r="II133" s="17"/>
      <c r="IJ133" s="15"/>
      <c r="IK133" s="19"/>
      <c r="IL133" s="15"/>
      <c r="IM133" s="16"/>
      <c r="IN133" s="17"/>
      <c r="IO133" s="18"/>
      <c r="IP133" s="17"/>
      <c r="IQ133" s="15"/>
      <c r="IR133" s="19"/>
      <c r="IS133" s="15"/>
      <c r="IT133" s="16"/>
      <c r="IU133" s="17"/>
      <c r="IV133" s="18"/>
    </row>
    <row r="134" spans="1:8" ht="63">
      <c r="A134" s="26"/>
      <c r="B134" s="66" t="s">
        <v>29</v>
      </c>
      <c r="C134" s="59" t="s">
        <v>147</v>
      </c>
      <c r="D134" s="51" t="s">
        <v>39</v>
      </c>
      <c r="E134" s="99" t="s">
        <v>40</v>
      </c>
      <c r="F134" s="99" t="s">
        <v>130</v>
      </c>
      <c r="G134" s="99" t="s">
        <v>127</v>
      </c>
      <c r="H134" s="105">
        <v>868.254</v>
      </c>
    </row>
    <row r="135" spans="1:8" ht="31.5">
      <c r="A135" s="27"/>
      <c r="B135" s="86" t="s">
        <v>90</v>
      </c>
      <c r="C135" s="38"/>
      <c r="D135" s="63" t="s">
        <v>89</v>
      </c>
      <c r="E135" s="40"/>
      <c r="F135" s="63"/>
      <c r="G135" s="63"/>
      <c r="H135" s="106">
        <f>H136</f>
        <v>61.091</v>
      </c>
    </row>
    <row r="136" spans="1:8" ht="15.75">
      <c r="A136" s="28"/>
      <c r="B136" s="71" t="s">
        <v>36</v>
      </c>
      <c r="C136" s="72"/>
      <c r="D136" s="73" t="s">
        <v>91</v>
      </c>
      <c r="E136" s="74"/>
      <c r="F136" s="75"/>
      <c r="G136" s="75"/>
      <c r="H136" s="108">
        <f>H137</f>
        <v>61.091</v>
      </c>
    </row>
    <row r="137" spans="1:8" ht="15.75">
      <c r="A137" s="27"/>
      <c r="B137" s="44" t="s">
        <v>36</v>
      </c>
      <c r="C137" s="65"/>
      <c r="D137" s="51" t="s">
        <v>92</v>
      </c>
      <c r="E137" s="52"/>
      <c r="F137" s="64"/>
      <c r="G137" s="64"/>
      <c r="H137" s="105">
        <f>H138+H141</f>
        <v>61.091</v>
      </c>
    </row>
    <row r="138" spans="1:8" ht="33.75" customHeight="1">
      <c r="A138" s="27"/>
      <c r="B138" s="89" t="s">
        <v>148</v>
      </c>
      <c r="C138" s="59" t="s">
        <v>149</v>
      </c>
      <c r="D138" s="59" t="s">
        <v>149</v>
      </c>
      <c r="E138" s="99"/>
      <c r="F138" s="99"/>
      <c r="G138" s="64"/>
      <c r="H138" s="105">
        <f>H139</f>
        <v>59.997</v>
      </c>
    </row>
    <row r="139" spans="1:8" ht="38.25" customHeight="1">
      <c r="A139" s="27"/>
      <c r="B139" s="89" t="s">
        <v>126</v>
      </c>
      <c r="C139" s="59" t="s">
        <v>149</v>
      </c>
      <c r="D139" s="59" t="s">
        <v>149</v>
      </c>
      <c r="E139" s="100">
        <v>200</v>
      </c>
      <c r="F139" s="99"/>
      <c r="G139" s="99"/>
      <c r="H139" s="105">
        <f>H140</f>
        <v>59.997</v>
      </c>
    </row>
    <row r="140" spans="1:8" ht="31.5">
      <c r="A140" s="27"/>
      <c r="B140" s="89" t="s">
        <v>33</v>
      </c>
      <c r="C140" s="59" t="s">
        <v>149</v>
      </c>
      <c r="D140" s="59" t="s">
        <v>149</v>
      </c>
      <c r="E140" s="100">
        <v>240</v>
      </c>
      <c r="F140" s="99"/>
      <c r="G140" s="99"/>
      <c r="H140" s="105">
        <v>59.997</v>
      </c>
    </row>
    <row r="141" spans="1:8" ht="21.75" customHeight="1">
      <c r="A141" s="27"/>
      <c r="B141" s="89" t="s">
        <v>60</v>
      </c>
      <c r="C141" s="59" t="s">
        <v>149</v>
      </c>
      <c r="D141" s="59" t="s">
        <v>149</v>
      </c>
      <c r="E141" s="100"/>
      <c r="F141" s="99" t="s">
        <v>130</v>
      </c>
      <c r="G141" s="99" t="s">
        <v>144</v>
      </c>
      <c r="H141" s="105">
        <f>H142</f>
        <v>1.094</v>
      </c>
    </row>
    <row r="142" spans="1:8" ht="19.5" customHeight="1">
      <c r="A142" s="27"/>
      <c r="B142" s="89" t="s">
        <v>136</v>
      </c>
      <c r="C142" s="59" t="s">
        <v>149</v>
      </c>
      <c r="D142" s="59" t="s">
        <v>149</v>
      </c>
      <c r="E142" s="100">
        <v>800</v>
      </c>
      <c r="F142" s="99"/>
      <c r="G142" s="99"/>
      <c r="H142" s="105">
        <f>H143</f>
        <v>1.094</v>
      </c>
    </row>
    <row r="143" spans="1:8" ht="26.25" customHeight="1">
      <c r="A143" s="27"/>
      <c r="B143" s="89" t="s">
        <v>150</v>
      </c>
      <c r="C143" s="59" t="s">
        <v>149</v>
      </c>
      <c r="D143" s="59" t="s">
        <v>149</v>
      </c>
      <c r="E143" s="100">
        <v>850</v>
      </c>
      <c r="F143" s="99"/>
      <c r="G143" s="99"/>
      <c r="H143" s="105">
        <f>H144</f>
        <v>1.094</v>
      </c>
    </row>
    <row r="144" spans="1:8" ht="26.25" customHeight="1">
      <c r="A144" s="27"/>
      <c r="B144" s="89" t="s">
        <v>60</v>
      </c>
      <c r="C144" s="59" t="s">
        <v>149</v>
      </c>
      <c r="D144" s="59" t="s">
        <v>149</v>
      </c>
      <c r="E144" s="100">
        <v>850</v>
      </c>
      <c r="F144" s="99" t="s">
        <v>130</v>
      </c>
      <c r="G144" s="99" t="s">
        <v>144</v>
      </c>
      <c r="H144" s="105">
        <f>0.886+0.208</f>
        <v>1.094</v>
      </c>
    </row>
    <row r="145" spans="1:8" ht="47.25">
      <c r="A145" s="27"/>
      <c r="B145" s="86" t="s">
        <v>53</v>
      </c>
      <c r="C145" s="38"/>
      <c r="D145" s="63" t="s">
        <v>54</v>
      </c>
      <c r="E145" s="40"/>
      <c r="F145" s="63"/>
      <c r="G145" s="63"/>
      <c r="H145" s="106">
        <f>H146</f>
        <v>4369.19</v>
      </c>
    </row>
    <row r="146" spans="1:8" ht="15.75">
      <c r="A146" s="26"/>
      <c r="B146" s="44" t="s">
        <v>55</v>
      </c>
      <c r="C146" s="68"/>
      <c r="D146" s="46" t="s">
        <v>56</v>
      </c>
      <c r="E146" s="70"/>
      <c r="F146" s="64"/>
      <c r="G146" s="64"/>
      <c r="H146" s="105">
        <f>H147</f>
        <v>4369.19</v>
      </c>
    </row>
    <row r="147" spans="1:8" ht="15.75">
      <c r="A147" s="26"/>
      <c r="B147" s="44" t="s">
        <v>55</v>
      </c>
      <c r="C147" s="68"/>
      <c r="D147" s="46" t="s">
        <v>57</v>
      </c>
      <c r="E147" s="70"/>
      <c r="F147" s="64"/>
      <c r="G147" s="64"/>
      <c r="H147" s="105">
        <f>H148+H152+H156+H160+H164+H168+H172+H179+H183+H187+H194</f>
        <v>4369.19</v>
      </c>
    </row>
    <row r="148" spans="1:8" ht="31.5">
      <c r="A148" s="26"/>
      <c r="B148" s="44" t="s">
        <v>151</v>
      </c>
      <c r="C148" s="68"/>
      <c r="D148" s="46" t="s">
        <v>73</v>
      </c>
      <c r="E148" s="70"/>
      <c r="F148" s="64"/>
      <c r="G148" s="64"/>
      <c r="H148" s="105">
        <f>H149</f>
        <v>337.1</v>
      </c>
    </row>
    <row r="149" spans="1:8" ht="15.75">
      <c r="A149" s="26"/>
      <c r="B149" s="101" t="s">
        <v>152</v>
      </c>
      <c r="C149" s="68"/>
      <c r="D149" s="46" t="s">
        <v>73</v>
      </c>
      <c r="E149" s="70" t="s">
        <v>154</v>
      </c>
      <c r="F149" s="64"/>
      <c r="G149" s="64"/>
      <c r="H149" s="105">
        <f>H150</f>
        <v>337.1</v>
      </c>
    </row>
    <row r="150" spans="1:8" ht="31.5">
      <c r="A150" s="26"/>
      <c r="B150" s="102" t="s">
        <v>153</v>
      </c>
      <c r="C150" s="68"/>
      <c r="D150" s="46" t="s">
        <v>73</v>
      </c>
      <c r="E150" s="70" t="s">
        <v>155</v>
      </c>
      <c r="F150" s="64"/>
      <c r="G150" s="64"/>
      <c r="H150" s="105">
        <f>H151</f>
        <v>337.1</v>
      </c>
    </row>
    <row r="151" spans="1:8" ht="15.75">
      <c r="A151" s="26"/>
      <c r="B151" s="101" t="s">
        <v>72</v>
      </c>
      <c r="C151" s="68"/>
      <c r="D151" s="46" t="s">
        <v>73</v>
      </c>
      <c r="E151" s="70" t="s">
        <v>155</v>
      </c>
      <c r="F151" s="64">
        <v>10</v>
      </c>
      <c r="G151" s="60" t="s">
        <v>130</v>
      </c>
      <c r="H151" s="105">
        <f>333+4.1</f>
        <v>337.1</v>
      </c>
    </row>
    <row r="152" spans="1:8" ht="47.25">
      <c r="A152" s="29"/>
      <c r="B152" s="44" t="s">
        <v>58</v>
      </c>
      <c r="C152" s="76"/>
      <c r="D152" s="46" t="s">
        <v>59</v>
      </c>
      <c r="E152" s="77"/>
      <c r="F152" s="78"/>
      <c r="G152" s="78"/>
      <c r="H152" s="105">
        <f>H153</f>
        <v>50</v>
      </c>
    </row>
    <row r="153" spans="1:8" ht="15.75">
      <c r="A153" s="29"/>
      <c r="B153" s="66" t="s">
        <v>136</v>
      </c>
      <c r="C153" s="76"/>
      <c r="D153" s="46" t="s">
        <v>59</v>
      </c>
      <c r="E153" s="70" t="s">
        <v>137</v>
      </c>
      <c r="F153" s="78"/>
      <c r="G153" s="78"/>
      <c r="H153" s="105">
        <f>H154</f>
        <v>50</v>
      </c>
    </row>
    <row r="154" spans="1:8" ht="15.75">
      <c r="A154" s="29"/>
      <c r="B154" s="66" t="s">
        <v>156</v>
      </c>
      <c r="C154" s="76"/>
      <c r="D154" s="46" t="s">
        <v>59</v>
      </c>
      <c r="E154" s="70" t="s">
        <v>157</v>
      </c>
      <c r="F154" s="78"/>
      <c r="G154" s="78"/>
      <c r="H154" s="105">
        <f>H155</f>
        <v>50</v>
      </c>
    </row>
    <row r="155" spans="1:8" ht="15.75">
      <c r="A155" s="26"/>
      <c r="B155" s="66" t="s">
        <v>52</v>
      </c>
      <c r="C155" s="68"/>
      <c r="D155" s="46" t="s">
        <v>59</v>
      </c>
      <c r="E155" s="70" t="s">
        <v>157</v>
      </c>
      <c r="F155" s="60" t="s">
        <v>130</v>
      </c>
      <c r="G155" s="60">
        <v>11</v>
      </c>
      <c r="H155" s="105">
        <v>50</v>
      </c>
    </row>
    <row r="156" spans="1:8" ht="24" customHeight="1">
      <c r="A156" s="29"/>
      <c r="B156" s="84" t="s">
        <v>158</v>
      </c>
      <c r="C156" s="76"/>
      <c r="D156" s="79" t="s">
        <v>95</v>
      </c>
      <c r="E156" s="60"/>
      <c r="F156" s="64"/>
      <c r="G156" s="64"/>
      <c r="H156" s="105">
        <f>H157</f>
        <v>121.94</v>
      </c>
    </row>
    <row r="157" spans="1:8" ht="33" customHeight="1">
      <c r="A157" s="29"/>
      <c r="B157" s="89" t="s">
        <v>126</v>
      </c>
      <c r="C157" s="76"/>
      <c r="D157" s="79" t="s">
        <v>95</v>
      </c>
      <c r="E157" s="60" t="s">
        <v>125</v>
      </c>
      <c r="F157" s="64"/>
      <c r="G157" s="64"/>
      <c r="H157" s="105">
        <f>H158</f>
        <v>121.94</v>
      </c>
    </row>
    <row r="158" spans="1:8" ht="33" customHeight="1">
      <c r="A158" s="29"/>
      <c r="B158" s="84" t="s">
        <v>33</v>
      </c>
      <c r="C158" s="76"/>
      <c r="D158" s="79" t="s">
        <v>95</v>
      </c>
      <c r="E158" s="60" t="s">
        <v>10</v>
      </c>
      <c r="F158" s="64"/>
      <c r="G158" s="64"/>
      <c r="H158" s="105">
        <f>H159</f>
        <v>121.94</v>
      </c>
    </row>
    <row r="159" spans="1:8" ht="26.25" customHeight="1">
      <c r="A159" s="29"/>
      <c r="B159" s="84" t="s">
        <v>99</v>
      </c>
      <c r="C159" s="76"/>
      <c r="D159" s="79" t="s">
        <v>95</v>
      </c>
      <c r="E159" s="60" t="s">
        <v>10</v>
      </c>
      <c r="F159" s="60" t="s">
        <v>127</v>
      </c>
      <c r="G159" s="64">
        <v>12</v>
      </c>
      <c r="H159" s="105">
        <f>103.44+18.5</f>
        <v>121.94</v>
      </c>
    </row>
    <row r="160" spans="1:8" ht="26.25" customHeight="1">
      <c r="A160" s="29"/>
      <c r="B160" s="84" t="s">
        <v>162</v>
      </c>
      <c r="C160" s="76"/>
      <c r="D160" s="46" t="s">
        <v>64</v>
      </c>
      <c r="E160" s="60"/>
      <c r="F160" s="60"/>
      <c r="G160" s="64"/>
      <c r="H160" s="105">
        <f>H161</f>
        <v>840.75</v>
      </c>
    </row>
    <row r="161" spans="1:8" ht="34.5" customHeight="1">
      <c r="A161" s="29"/>
      <c r="B161" s="89" t="s">
        <v>126</v>
      </c>
      <c r="C161" s="76"/>
      <c r="D161" s="46" t="s">
        <v>64</v>
      </c>
      <c r="E161" s="60" t="s">
        <v>125</v>
      </c>
      <c r="F161" s="60"/>
      <c r="G161" s="64"/>
      <c r="H161" s="105">
        <f>H162</f>
        <v>840.75</v>
      </c>
    </row>
    <row r="162" spans="1:8" ht="36" customHeight="1">
      <c r="A162" s="29"/>
      <c r="B162" s="84" t="s">
        <v>33</v>
      </c>
      <c r="C162" s="76"/>
      <c r="D162" s="46" t="s">
        <v>64</v>
      </c>
      <c r="E162" s="60" t="s">
        <v>10</v>
      </c>
      <c r="F162" s="60"/>
      <c r="G162" s="60"/>
      <c r="H162" s="105">
        <f>H163</f>
        <v>840.75</v>
      </c>
    </row>
    <row r="163" spans="1:8" ht="22.5" customHeight="1">
      <c r="A163" s="26"/>
      <c r="B163" s="89" t="s">
        <v>62</v>
      </c>
      <c r="C163" s="65"/>
      <c r="D163" s="46" t="s">
        <v>64</v>
      </c>
      <c r="E163" s="52" t="s">
        <v>10</v>
      </c>
      <c r="F163" s="52" t="s">
        <v>128</v>
      </c>
      <c r="G163" s="52" t="s">
        <v>129</v>
      </c>
      <c r="H163" s="105">
        <f>789.75+51</f>
        <v>840.75</v>
      </c>
    </row>
    <row r="164" spans="1:8" ht="31.5">
      <c r="A164" s="26"/>
      <c r="B164" s="93" t="s">
        <v>161</v>
      </c>
      <c r="C164" s="61"/>
      <c r="D164" s="46" t="s">
        <v>96</v>
      </c>
      <c r="E164" s="60"/>
      <c r="F164" s="64"/>
      <c r="G164" s="60"/>
      <c r="H164" s="109">
        <f>H165</f>
        <v>30</v>
      </c>
    </row>
    <row r="165" spans="1:8" ht="31.5">
      <c r="A165" s="26"/>
      <c r="B165" s="89" t="s">
        <v>126</v>
      </c>
      <c r="C165" s="61"/>
      <c r="D165" s="46" t="s">
        <v>96</v>
      </c>
      <c r="E165" s="60" t="s">
        <v>125</v>
      </c>
      <c r="F165" s="64"/>
      <c r="G165" s="60"/>
      <c r="H165" s="109">
        <f>H166</f>
        <v>30</v>
      </c>
    </row>
    <row r="166" spans="1:8" ht="31.5">
      <c r="A166" s="26"/>
      <c r="B166" s="85" t="s">
        <v>33</v>
      </c>
      <c r="C166" s="61"/>
      <c r="D166" s="46" t="s">
        <v>96</v>
      </c>
      <c r="E166" s="60" t="s">
        <v>10</v>
      </c>
      <c r="F166" s="64"/>
      <c r="G166" s="60"/>
      <c r="H166" s="109">
        <f>H167</f>
        <v>30</v>
      </c>
    </row>
    <row r="167" spans="1:8" ht="15.75">
      <c r="A167" s="26"/>
      <c r="B167" s="89" t="s">
        <v>74</v>
      </c>
      <c r="C167" s="62"/>
      <c r="D167" s="46" t="s">
        <v>96</v>
      </c>
      <c r="E167" s="60" t="s">
        <v>10</v>
      </c>
      <c r="F167" s="64">
        <v>11</v>
      </c>
      <c r="G167" s="60" t="s">
        <v>128</v>
      </c>
      <c r="H167" s="109">
        <v>30</v>
      </c>
    </row>
    <row r="168" spans="1:8" ht="22.5" customHeight="1">
      <c r="A168" s="26"/>
      <c r="B168" s="44" t="s">
        <v>70</v>
      </c>
      <c r="C168" s="61"/>
      <c r="D168" s="46" t="s">
        <v>71</v>
      </c>
      <c r="E168" s="60"/>
      <c r="F168" s="60"/>
      <c r="G168" s="60"/>
      <c r="H168" s="109">
        <f>H171</f>
        <v>30</v>
      </c>
    </row>
    <row r="169" spans="1:8" ht="31.5">
      <c r="A169" s="26"/>
      <c r="B169" s="89" t="s">
        <v>126</v>
      </c>
      <c r="C169" s="61"/>
      <c r="D169" s="46" t="s">
        <v>71</v>
      </c>
      <c r="E169" s="60" t="s">
        <v>125</v>
      </c>
      <c r="F169" s="60"/>
      <c r="G169" s="60"/>
      <c r="H169" s="109">
        <f>H170</f>
        <v>30</v>
      </c>
    </row>
    <row r="170" spans="1:8" ht="31.5">
      <c r="A170" s="26"/>
      <c r="B170" s="85" t="s">
        <v>33</v>
      </c>
      <c r="C170" s="61"/>
      <c r="D170" s="46" t="s">
        <v>71</v>
      </c>
      <c r="E170" s="60" t="s">
        <v>10</v>
      </c>
      <c r="F170" s="60"/>
      <c r="G170" s="60"/>
      <c r="H170" s="109">
        <f>H171</f>
        <v>30</v>
      </c>
    </row>
    <row r="171" spans="1:8" ht="15.75">
      <c r="A171" s="26"/>
      <c r="B171" s="91" t="s">
        <v>69</v>
      </c>
      <c r="C171" s="61"/>
      <c r="D171" s="46" t="s">
        <v>71</v>
      </c>
      <c r="E171" s="60" t="s">
        <v>10</v>
      </c>
      <c r="F171" s="60" t="s">
        <v>160</v>
      </c>
      <c r="G171" s="60" t="s">
        <v>160</v>
      </c>
      <c r="H171" s="109">
        <v>30</v>
      </c>
    </row>
    <row r="172" spans="1:8" ht="47.25">
      <c r="A172" s="26"/>
      <c r="B172" s="44" t="s">
        <v>66</v>
      </c>
      <c r="C172" s="61"/>
      <c r="D172" s="46" t="s">
        <v>67</v>
      </c>
      <c r="E172" s="60"/>
      <c r="F172" s="60"/>
      <c r="G172" s="60"/>
      <c r="H172" s="109">
        <f>H173+H176</f>
        <v>2381.8</v>
      </c>
    </row>
    <row r="173" spans="1:8" ht="31.5">
      <c r="A173" s="26"/>
      <c r="B173" s="89" t="s">
        <v>126</v>
      </c>
      <c r="C173" s="61"/>
      <c r="D173" s="46" t="s">
        <v>67</v>
      </c>
      <c r="E173" s="60" t="s">
        <v>125</v>
      </c>
      <c r="F173" s="60"/>
      <c r="G173" s="60"/>
      <c r="H173" s="109">
        <f>H174</f>
        <v>2359.8</v>
      </c>
    </row>
    <row r="174" spans="1:8" ht="31.5">
      <c r="A174" s="26"/>
      <c r="B174" s="85" t="s">
        <v>33</v>
      </c>
      <c r="C174" s="61"/>
      <c r="D174" s="46" t="s">
        <v>67</v>
      </c>
      <c r="E174" s="60" t="s">
        <v>10</v>
      </c>
      <c r="F174" s="60"/>
      <c r="G174" s="60"/>
      <c r="H174" s="109">
        <f>H175</f>
        <v>2359.8</v>
      </c>
    </row>
    <row r="175" spans="1:8" ht="15.75">
      <c r="A175" s="26"/>
      <c r="B175" s="89" t="s">
        <v>65</v>
      </c>
      <c r="C175" s="61"/>
      <c r="D175" s="46" t="s">
        <v>67</v>
      </c>
      <c r="E175" s="60" t="s">
        <v>10</v>
      </c>
      <c r="F175" s="60" t="s">
        <v>128</v>
      </c>
      <c r="G175" s="60" t="s">
        <v>123</v>
      </c>
      <c r="H175" s="109">
        <f>2020.8+70+9+200+11+12+37</f>
        <v>2359.8</v>
      </c>
    </row>
    <row r="176" spans="1:8" ht="19.5" customHeight="1">
      <c r="A176" s="26"/>
      <c r="B176" s="66" t="s">
        <v>136</v>
      </c>
      <c r="C176" s="61"/>
      <c r="D176" s="46" t="s">
        <v>67</v>
      </c>
      <c r="E176" s="60" t="s">
        <v>137</v>
      </c>
      <c r="F176" s="60"/>
      <c r="G176" s="60"/>
      <c r="H176" s="109">
        <f>H177</f>
        <v>22</v>
      </c>
    </row>
    <row r="177" spans="1:8" ht="21" customHeight="1">
      <c r="A177" s="26"/>
      <c r="B177" s="84" t="s">
        <v>34</v>
      </c>
      <c r="C177" s="61"/>
      <c r="D177" s="46" t="s">
        <v>67</v>
      </c>
      <c r="E177" s="60" t="s">
        <v>138</v>
      </c>
      <c r="F177" s="60"/>
      <c r="G177" s="60"/>
      <c r="H177" s="109">
        <f>H178</f>
        <v>22</v>
      </c>
    </row>
    <row r="178" spans="1:8" ht="15.75">
      <c r="A178" s="26"/>
      <c r="B178" s="89" t="s">
        <v>65</v>
      </c>
      <c r="C178" s="61"/>
      <c r="D178" s="46" t="s">
        <v>67</v>
      </c>
      <c r="E178" s="60" t="s">
        <v>138</v>
      </c>
      <c r="F178" s="60" t="s">
        <v>128</v>
      </c>
      <c r="G178" s="60" t="s">
        <v>123</v>
      </c>
      <c r="H178" s="109">
        <f>2+20</f>
        <v>22</v>
      </c>
    </row>
    <row r="179" spans="1:13" ht="34.5" customHeight="1">
      <c r="A179" s="26"/>
      <c r="B179" s="89" t="s">
        <v>104</v>
      </c>
      <c r="C179" s="61"/>
      <c r="D179" s="46" t="s">
        <v>68</v>
      </c>
      <c r="E179" s="60"/>
      <c r="F179" s="60"/>
      <c r="G179" s="60"/>
      <c r="H179" s="109">
        <f>H180</f>
        <v>320.2</v>
      </c>
      <c r="M179" s="21"/>
    </row>
    <row r="180" spans="1:13" ht="34.5" customHeight="1">
      <c r="A180" s="26"/>
      <c r="B180" s="89" t="s">
        <v>126</v>
      </c>
      <c r="C180" s="61"/>
      <c r="D180" s="46" t="s">
        <v>68</v>
      </c>
      <c r="E180" s="60" t="s">
        <v>125</v>
      </c>
      <c r="F180" s="60"/>
      <c r="G180" s="60"/>
      <c r="H180" s="109">
        <f>H181</f>
        <v>320.2</v>
      </c>
      <c r="M180" s="21"/>
    </row>
    <row r="181" spans="1:13" ht="34.5" customHeight="1">
      <c r="A181" s="26"/>
      <c r="B181" s="85" t="s">
        <v>33</v>
      </c>
      <c r="C181" s="61"/>
      <c r="D181" s="46" t="s">
        <v>68</v>
      </c>
      <c r="E181" s="60" t="s">
        <v>10</v>
      </c>
      <c r="F181" s="60"/>
      <c r="G181" s="60"/>
      <c r="H181" s="109">
        <f>H182</f>
        <v>320.2</v>
      </c>
      <c r="M181" s="21"/>
    </row>
    <row r="182" spans="1:8" ht="18.75" customHeight="1">
      <c r="A182" s="26"/>
      <c r="B182" s="85" t="s">
        <v>65</v>
      </c>
      <c r="C182" s="61"/>
      <c r="D182" s="46" t="s">
        <v>68</v>
      </c>
      <c r="E182" s="60" t="s">
        <v>10</v>
      </c>
      <c r="F182" s="60" t="s">
        <v>128</v>
      </c>
      <c r="G182" s="60" t="s">
        <v>123</v>
      </c>
      <c r="H182" s="109">
        <v>320.2</v>
      </c>
    </row>
    <row r="183" spans="1:8" ht="15.75">
      <c r="A183" s="26"/>
      <c r="B183" s="84" t="s">
        <v>119</v>
      </c>
      <c r="C183" s="80"/>
      <c r="D183" s="46" t="s">
        <v>118</v>
      </c>
      <c r="E183" s="60"/>
      <c r="F183" s="60"/>
      <c r="G183" s="60"/>
      <c r="H183" s="109">
        <f>H184</f>
        <v>18</v>
      </c>
    </row>
    <row r="184" spans="1:8" ht="31.5">
      <c r="A184" s="26"/>
      <c r="B184" s="89" t="s">
        <v>126</v>
      </c>
      <c r="C184" s="80"/>
      <c r="D184" s="46" t="s">
        <v>118</v>
      </c>
      <c r="E184" s="60" t="s">
        <v>125</v>
      </c>
      <c r="F184" s="60"/>
      <c r="G184" s="60"/>
      <c r="H184" s="109">
        <f>H185</f>
        <v>18</v>
      </c>
    </row>
    <row r="185" spans="1:8" ht="31.5">
      <c r="A185" s="26"/>
      <c r="B185" s="85" t="s">
        <v>33</v>
      </c>
      <c r="C185" s="80"/>
      <c r="D185" s="46" t="s">
        <v>118</v>
      </c>
      <c r="E185" s="60" t="s">
        <v>10</v>
      </c>
      <c r="F185" s="60"/>
      <c r="G185" s="60"/>
      <c r="H185" s="109">
        <f>H186</f>
        <v>18</v>
      </c>
    </row>
    <row r="186" spans="1:8" ht="15.75">
      <c r="A186" s="26"/>
      <c r="B186" s="84" t="s">
        <v>98</v>
      </c>
      <c r="C186" s="80"/>
      <c r="D186" s="46" t="s">
        <v>118</v>
      </c>
      <c r="E186" s="60" t="s">
        <v>10</v>
      </c>
      <c r="F186" s="60" t="s">
        <v>128</v>
      </c>
      <c r="G186" s="60" t="s">
        <v>130</v>
      </c>
      <c r="H186" s="109">
        <v>18</v>
      </c>
    </row>
    <row r="187" spans="1:8" ht="31.5">
      <c r="A187" s="26"/>
      <c r="B187" s="84" t="s">
        <v>107</v>
      </c>
      <c r="C187" s="80"/>
      <c r="D187" s="46" t="s">
        <v>106</v>
      </c>
      <c r="E187" s="60"/>
      <c r="F187" s="60"/>
      <c r="G187" s="60"/>
      <c r="H187" s="109">
        <f>H188+H191</f>
        <v>125.39999999999999</v>
      </c>
    </row>
    <row r="188" spans="1:8" ht="78.75">
      <c r="A188" s="26"/>
      <c r="B188" s="85" t="s">
        <v>132</v>
      </c>
      <c r="C188" s="80"/>
      <c r="D188" s="46" t="s">
        <v>106</v>
      </c>
      <c r="E188" s="60" t="s">
        <v>135</v>
      </c>
      <c r="F188" s="60"/>
      <c r="G188" s="60"/>
      <c r="H188" s="109">
        <f>H189</f>
        <v>109.368</v>
      </c>
    </row>
    <row r="189" spans="1:8" ht="31.5">
      <c r="A189" s="26"/>
      <c r="B189" s="84" t="s">
        <v>32</v>
      </c>
      <c r="C189" s="80"/>
      <c r="D189" s="46" t="s">
        <v>106</v>
      </c>
      <c r="E189" s="60" t="s">
        <v>40</v>
      </c>
      <c r="F189" s="60"/>
      <c r="G189" s="60"/>
      <c r="H189" s="109">
        <f>H190</f>
        <v>109.368</v>
      </c>
    </row>
    <row r="190" spans="1:8" ht="15.75">
      <c r="A190" s="26"/>
      <c r="B190" s="84" t="s">
        <v>159</v>
      </c>
      <c r="C190" s="80"/>
      <c r="D190" s="46" t="s">
        <v>106</v>
      </c>
      <c r="E190" s="60" t="s">
        <v>40</v>
      </c>
      <c r="F190" s="60" t="s">
        <v>129</v>
      </c>
      <c r="G190" s="60" t="s">
        <v>123</v>
      </c>
      <c r="H190" s="109">
        <v>109.368</v>
      </c>
    </row>
    <row r="191" spans="1:8" ht="31.5">
      <c r="A191" s="26"/>
      <c r="B191" s="89" t="s">
        <v>126</v>
      </c>
      <c r="C191" s="80"/>
      <c r="D191" s="46" t="s">
        <v>106</v>
      </c>
      <c r="E191" s="60" t="s">
        <v>125</v>
      </c>
      <c r="F191" s="60"/>
      <c r="G191" s="60"/>
      <c r="H191" s="109">
        <f>H192</f>
        <v>16.032</v>
      </c>
    </row>
    <row r="192" spans="1:8" ht="31.5">
      <c r="A192" s="26"/>
      <c r="B192" s="84" t="s">
        <v>33</v>
      </c>
      <c r="C192" s="80"/>
      <c r="D192" s="46" t="s">
        <v>106</v>
      </c>
      <c r="E192" s="60" t="s">
        <v>10</v>
      </c>
      <c r="F192" s="60"/>
      <c r="G192" s="60"/>
      <c r="H192" s="109">
        <f>H193</f>
        <v>16.032</v>
      </c>
    </row>
    <row r="193" spans="1:8" ht="15.75">
      <c r="A193" s="26"/>
      <c r="B193" s="84" t="s">
        <v>159</v>
      </c>
      <c r="C193" s="80"/>
      <c r="D193" s="46" t="s">
        <v>106</v>
      </c>
      <c r="E193" s="60" t="s">
        <v>10</v>
      </c>
      <c r="F193" s="60" t="s">
        <v>129</v>
      </c>
      <c r="G193" s="60" t="s">
        <v>123</v>
      </c>
      <c r="H193" s="109">
        <v>16.032</v>
      </c>
    </row>
    <row r="194" spans="1:8" ht="31.5">
      <c r="A194" s="26"/>
      <c r="B194" s="44" t="s">
        <v>101</v>
      </c>
      <c r="C194" s="45"/>
      <c r="D194" s="46" t="s">
        <v>100</v>
      </c>
      <c r="E194" s="81"/>
      <c r="F194" s="81"/>
      <c r="G194" s="81"/>
      <c r="H194" s="110">
        <f>H195</f>
        <v>114</v>
      </c>
    </row>
    <row r="195" spans="1:8" ht="31.5">
      <c r="A195" s="26"/>
      <c r="B195" s="89" t="s">
        <v>126</v>
      </c>
      <c r="C195" s="45"/>
      <c r="D195" s="46" t="s">
        <v>100</v>
      </c>
      <c r="E195" s="81" t="s">
        <v>125</v>
      </c>
      <c r="F195" s="81"/>
      <c r="G195" s="81"/>
      <c r="H195" s="111">
        <f>H196</f>
        <v>114</v>
      </c>
    </row>
    <row r="196" spans="1:8" ht="31.5">
      <c r="A196" s="26"/>
      <c r="B196" s="47" t="s">
        <v>102</v>
      </c>
      <c r="C196" s="45"/>
      <c r="D196" s="46" t="s">
        <v>100</v>
      </c>
      <c r="E196" s="81" t="s">
        <v>10</v>
      </c>
      <c r="F196" s="81"/>
      <c r="G196" s="81"/>
      <c r="H196" s="111">
        <f>H197</f>
        <v>114</v>
      </c>
    </row>
    <row r="197" spans="1:8" ht="15.75">
      <c r="A197" s="26"/>
      <c r="B197" s="44" t="s">
        <v>98</v>
      </c>
      <c r="C197" s="45"/>
      <c r="D197" s="46" t="s">
        <v>100</v>
      </c>
      <c r="E197" s="81" t="s">
        <v>10</v>
      </c>
      <c r="F197" s="81" t="s">
        <v>128</v>
      </c>
      <c r="G197" s="81" t="s">
        <v>130</v>
      </c>
      <c r="H197" s="111">
        <v>114</v>
      </c>
    </row>
    <row r="198" spans="1:8" ht="12.75">
      <c r="A198" s="21"/>
      <c r="B198" s="21"/>
      <c r="C198" s="21"/>
      <c r="D198" s="21"/>
      <c r="E198" s="30"/>
      <c r="F198" s="21"/>
      <c r="G198" s="21"/>
      <c r="H198" s="32"/>
    </row>
  </sheetData>
  <sheetProtection/>
  <mergeCells count="2">
    <mergeCell ref="B15:H15"/>
    <mergeCell ref="B16:H16"/>
  </mergeCells>
  <printOptions/>
  <pageMargins left="0.25" right="0.25" top="0.75" bottom="0.75" header="0.3" footer="0.3"/>
  <pageSetup fitToHeight="63" horizontalDpi="600" verticalDpi="600" orientation="portrait" paperSize="9" scale="65" r:id="rId1"/>
  <rowBreaks count="1" manualBreakCount="1">
    <brk id="10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1663</cp:lastModifiedBy>
  <cp:lastPrinted>2017-04-27T08:23:34Z</cp:lastPrinted>
  <dcterms:created xsi:type="dcterms:W3CDTF">2007-11-12T16:23:20Z</dcterms:created>
  <dcterms:modified xsi:type="dcterms:W3CDTF">2017-05-22T11:05:07Z</dcterms:modified>
  <cp:category/>
  <cp:version/>
  <cp:contentType/>
  <cp:contentStatus/>
</cp:coreProperties>
</file>