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541" yWindow="180" windowWidth="12390" windowHeight="6765" tabRatio="440" activeTab="1"/>
  </bookViews>
  <sheets>
    <sheet name="2" sheetId="1" r:id="rId1"/>
    <sheet name="3" sheetId="2" r:id="rId2"/>
  </sheets>
  <definedNames>
    <definedName name="_xlnm.Print_Titles" localSheetId="0">'2'!$11:$11</definedName>
    <definedName name="_xlnm.Print_Titles" localSheetId="1">'3'!$11:$11</definedName>
    <definedName name="_xlnm.Print_Area" localSheetId="0">'2'!$A$1:$G$104</definedName>
  </definedNames>
  <calcPr fullCalcOnLoad="1"/>
</workbook>
</file>

<file path=xl/sharedStrings.xml><?xml version="1.0" encoding="utf-8"?>
<sst xmlns="http://schemas.openxmlformats.org/spreadsheetml/2006/main" count="1138" uniqueCount="273">
  <si>
    <t>Содержание автомобильных дорог
 и инженерных сооружений на них в границах городских округов и поселений в рамках благоустройства</t>
  </si>
  <si>
    <t>6000500</t>
  </si>
  <si>
    <t>Прочие мероприятия по благоустройству
 городских округов и поселений</t>
  </si>
  <si>
    <t>0900</t>
  </si>
  <si>
    <t>Наименование</t>
  </si>
  <si>
    <t>ЦСР</t>
  </si>
  <si>
    <t>Рз</t>
  </si>
  <si>
    <t>ПР</t>
  </si>
  <si>
    <t>ВР</t>
  </si>
  <si>
    <t>Сумма</t>
  </si>
  <si>
    <t>Г</t>
  </si>
  <si>
    <t>Жилищно-коммунальное хозяйство</t>
  </si>
  <si>
    <t>0500</t>
  </si>
  <si>
    <t>Коммунальное хозяйство</t>
  </si>
  <si>
    <t>0502</t>
  </si>
  <si>
    <t>3510000</t>
  </si>
  <si>
    <t>3510500</t>
  </si>
  <si>
    <t>0800</t>
  </si>
  <si>
    <t>Физическая культура и спорт</t>
  </si>
  <si>
    <t>0908</t>
  </si>
  <si>
    <t>Физкультурно-оздоровительная работа и спортивные мероприятия</t>
  </si>
  <si>
    <t>5120000</t>
  </si>
  <si>
    <t>Выполнение функций органами местного самоуправления</t>
  </si>
  <si>
    <t>500</t>
  </si>
  <si>
    <t>Глава местной администрации (исполнительно-распорядительного
 органа муниципального образования)</t>
  </si>
  <si>
    <t>0020800</t>
  </si>
  <si>
    <t>Резервные фонды местных администраций</t>
  </si>
  <si>
    <t>0700500</t>
  </si>
  <si>
    <t>Культура</t>
  </si>
  <si>
    <t>0801</t>
  </si>
  <si>
    <t>Библиотеки</t>
  </si>
  <si>
    <t>Национальная оборона</t>
  </si>
  <si>
    <t>0200</t>
  </si>
  <si>
    <t>0300</t>
  </si>
  <si>
    <t>0309</t>
  </si>
  <si>
    <t>Итого</t>
  </si>
  <si>
    <t/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</si>
  <si>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</si>
  <si>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</si>
  <si>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</si>
  <si>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</si>
  <si>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</si>
  <si>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0020000</t>
  </si>
  <si>
    <t xml:space="preserve">Центральный аппарат </t>
  </si>
  <si>
    <t>0020400</t>
  </si>
  <si>
    <t>Прочие расходы</t>
  </si>
  <si>
    <t>013</t>
  </si>
  <si>
    <t>Резервные фонды</t>
  </si>
  <si>
    <t>0112</t>
  </si>
  <si>
    <t>0700000</t>
  </si>
  <si>
    <t>Выполнение функций бюджетными учреждениями</t>
  </si>
  <si>
    <t>001</t>
  </si>
  <si>
    <t>Субсидии юридическим лицам</t>
  </si>
  <si>
    <t>006</t>
  </si>
  <si>
    <t>Дворцы и дома культуры, другие учреждения культуры и средств массовой информации</t>
  </si>
  <si>
    <t>Обеспечение деятельности подведомственных учреждений</t>
  </si>
  <si>
    <t>Мобилизационная  и вневойсковая подготовка</t>
  </si>
  <si>
    <t>0203</t>
  </si>
  <si>
    <t>Осуществление первичного воинского учета 
на территориях, где отсутствуют военные комиссариаты</t>
  </si>
  <si>
    <t>Национальная безопасность и 
правоохранительная деятельность</t>
  </si>
  <si>
    <t>Предупреждение и ликвидация последствий 
чрезвычайных ситуаций природного и техногенного характера, гражданская оборона</t>
  </si>
  <si>
    <t>0501</t>
  </si>
  <si>
    <t>Жилищное хозяйство</t>
  </si>
  <si>
    <t>7950000</t>
  </si>
  <si>
    <t>Целевые программы муниципальных
образований</t>
  </si>
  <si>
    <t xml:space="preserve">Поддержка коммунального хозяйства </t>
  </si>
  <si>
    <t>Компенсация выпадающих доходов организациям,
 предоставляющим населению услуги теплоснабжения по тарифам, не обеспечивающим возмещение издержек</t>
  </si>
  <si>
    <t>3510200</t>
  </si>
  <si>
    <t>Мероприятия в области коммунального
хозяйства</t>
  </si>
  <si>
    <t>0503</t>
  </si>
  <si>
    <t>Благоустройство</t>
  </si>
  <si>
    <t>6000200</t>
  </si>
  <si>
    <t>0700</t>
  </si>
  <si>
    <t>0707</t>
  </si>
  <si>
    <t>Образование</t>
  </si>
  <si>
    <t>поддержка жилищного хозяйства</t>
  </si>
  <si>
    <t>капитальный ремонт государственного жилищного фонда субъектов Российской Феедарции и муниципального жилищного фонда</t>
  </si>
  <si>
    <t>0806</t>
  </si>
  <si>
    <t>Мероприятия в сфере культуры, кинематографии, средств массовой информации</t>
  </si>
  <si>
    <t>Государственная поддержка в сфере культуры, кинематографии и средств массовой информации</t>
  </si>
  <si>
    <t>Выполнение функций государственными органами</t>
  </si>
  <si>
    <t>012</t>
  </si>
  <si>
    <t>Организационно-воспитательная работа с молодежью</t>
  </si>
  <si>
    <t>4310000</t>
  </si>
  <si>
    <t>Проведение мероприятий для детей и молодежи</t>
  </si>
  <si>
    <t>Национальная  экономика</t>
  </si>
  <si>
    <t>0400</t>
  </si>
  <si>
    <t>Другие вопросы в области национальной экономики</t>
  </si>
  <si>
    <t>0412</t>
  </si>
  <si>
    <t>3400000</t>
  </si>
  <si>
    <t>Мероприятия по землеустройсву и землепользованию</t>
  </si>
  <si>
    <t>3400300</t>
  </si>
  <si>
    <t>Социальная политика</t>
  </si>
  <si>
    <t>1000</t>
  </si>
  <si>
    <t>Пенсионное обеспечение</t>
  </si>
  <si>
    <t>1001</t>
  </si>
  <si>
    <t>Доплаты к пенсиям, дополнительное 
пенсионное обеспечение</t>
  </si>
  <si>
    <t>4910000</t>
  </si>
  <si>
    <t>Доплаты к пенсиям государственных служащих 
субъектов Российской Федерации и муниципальных служащих</t>
  </si>
  <si>
    <t>4910100</t>
  </si>
  <si>
    <t>Социальные выплаты</t>
  </si>
  <si>
    <t>005</t>
  </si>
  <si>
    <t>0114</t>
  </si>
  <si>
    <t>Выполнение других обязательств государства</t>
  </si>
  <si>
    <t>0920300</t>
  </si>
  <si>
    <t>3500300</t>
  </si>
  <si>
    <t>4310100</t>
  </si>
  <si>
    <t>1003</t>
  </si>
  <si>
    <t>5053300</t>
  </si>
  <si>
    <t>Пособия по социальной помощи населению</t>
  </si>
  <si>
    <t>Мероприятия в области социальной политике</t>
  </si>
  <si>
    <t>Комплектование книжных фондов библиотек муниципальных образований</t>
  </si>
  <si>
    <t>0920305</t>
  </si>
  <si>
    <t>0900200</t>
  </si>
  <si>
    <t>6000300</t>
  </si>
  <si>
    <t>Озеленение</t>
  </si>
  <si>
    <t>Оценка недвижимости, признание прав и регулирование отношений по государственной и муниципальной собственности</t>
  </si>
  <si>
    <t>0113</t>
  </si>
  <si>
    <t>Функционирование законодательных органов гос.власти и представительных органов муниципальных образований</t>
  </si>
  <si>
    <t>0103</t>
  </si>
  <si>
    <t>906</t>
  </si>
  <si>
    <t>Другие общегосударственные вопросы</t>
  </si>
  <si>
    <t>0804</t>
  </si>
  <si>
    <t>0409</t>
  </si>
  <si>
    <t>Национальная экономика</t>
  </si>
  <si>
    <t>Национальная безопасность и правоохранительная деятельность</t>
  </si>
  <si>
    <t xml:space="preserve">Культура, кинематография, </t>
  </si>
  <si>
    <t>Другие вопросы в области культуры, кинематографии</t>
  </si>
  <si>
    <t>1100</t>
  </si>
  <si>
    <t>0505</t>
  </si>
  <si>
    <t>1102</t>
  </si>
  <si>
    <t xml:space="preserve">Физическая культура </t>
  </si>
  <si>
    <t>Массовый спорт</t>
  </si>
  <si>
    <t>Прочие расходы в области ЖКХ</t>
  </si>
  <si>
    <t>Другие расходы в области ЖКХ</t>
  </si>
  <si>
    <t>руб</t>
  </si>
  <si>
    <t>( руб.)</t>
  </si>
  <si>
    <t>Культура, кинематография</t>
  </si>
  <si>
    <t>Другие вопросы в области физической культуры и спорта</t>
  </si>
  <si>
    <t>540</t>
  </si>
  <si>
    <t>Расходы по оплате труда органов местного самоуправления</t>
  </si>
  <si>
    <t>Прочая закупка товаров, работ и услуг для обеспечения муниципальных нужд</t>
  </si>
  <si>
    <t>Уплата прочих налогов, сборов и иных платежей</t>
  </si>
  <si>
    <t>Иные межбюджетные трансферты на осуществление части отдельных полномочий по формированию, исполнению и кассовому обслуживанию бюджета поселения</t>
  </si>
  <si>
    <t xml:space="preserve">Иные межбюджетные трансферты </t>
  </si>
  <si>
    <t>Фонд оплаты труда государственных (муниципальных) и взносы по обязательному социальному страхованию</t>
  </si>
  <si>
    <t>Иные межбюджетные трансферты на осуществление полномочий по внешнему муниципальному финансовому контролю</t>
  </si>
  <si>
    <t>Расходы на выплаты по оплате труда органов местного самоуправления</t>
  </si>
  <si>
    <t>Информационное обеспечение деятельности органов местного самоуправления</t>
  </si>
  <si>
    <t>121</t>
  </si>
  <si>
    <t>244</t>
  </si>
  <si>
    <t>Фонд оплаты труда казенных учреждений и взносы по обязательному социальному страхованию</t>
  </si>
  <si>
    <t>Обеспечение деятельности библиотек</t>
  </si>
  <si>
    <t>Иные выплаты персоналу казенных учреждений, за исключением фонда оплаты труда</t>
  </si>
  <si>
    <t>Иные пенсии, социальные доплаты к пенсиям</t>
  </si>
  <si>
    <t>Социальное обеспечение населения</t>
  </si>
  <si>
    <t>111</t>
  </si>
  <si>
    <t>Приложение №3</t>
  </si>
  <si>
    <t>Иные выплаты персоналу государственных (муниципальных) органов, заисключением фонда оплаты труда</t>
  </si>
  <si>
    <t>Расходы на обеспечение функций органами местного самоуправления</t>
  </si>
  <si>
    <t>852</t>
  </si>
  <si>
    <t>Иные межбюджетные трансферты на осуществление части полномочий для осуществления передаваемых полномочий по решению вопросов местного значения, связанных с исполнением частичных функций по ст.51 ЖК РФ</t>
  </si>
  <si>
    <t>Защита населения и территории от чрезвычайных ситуаций природного и техногенного характера</t>
  </si>
  <si>
    <t>Дорожное хозяйство (дорожные фонды)</t>
  </si>
  <si>
    <t>122</t>
  </si>
  <si>
    <t>Капитальный ремонт и ремонт автомобильных дорог общего пользования местного значения</t>
  </si>
  <si>
    <t>Приложение №2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</si>
  <si>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</si>
  <si>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8640102830</t>
  </si>
  <si>
    <t>Прочая закупка товаров, работ и услуг для обеспечения государственных(муниципальных нужд)</t>
  </si>
  <si>
    <t>Осуществление отдельных государственных полномочий Ленинградской области в сфере административных правоотношений</t>
  </si>
  <si>
    <t>8790171340</t>
  </si>
  <si>
    <t>8790180060</t>
  </si>
  <si>
    <t>Обеспечение начисления платы за наем</t>
  </si>
  <si>
    <t>8790180070</t>
  </si>
  <si>
    <t>8790180080</t>
  </si>
  <si>
    <t>Прочие мероприятия по реализации иных государственных (муниципальных) вопросов</t>
  </si>
  <si>
    <t>8790151180</t>
  </si>
  <si>
    <t>4710180100</t>
  </si>
  <si>
    <t>Содержание автомобильных дорог.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</si>
  <si>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</si>
  <si>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119</t>
  </si>
  <si>
    <t>4710180110</t>
  </si>
  <si>
    <t>Резервный фонд администрации муниципального образования " Котельское сельское поселение"</t>
  </si>
  <si>
    <t>8790180010</t>
  </si>
  <si>
    <t>Содержание жилого фонда, находящегося в муниципальной собственности</t>
  </si>
  <si>
    <t>8790180150</t>
  </si>
  <si>
    <t>Содержание,обслуживание, капитальный и текущий ремонт объектов уличного освещения</t>
  </si>
  <si>
    <t>4910180190</t>
  </si>
  <si>
    <t>Содержание, поддержание и улучшение санитарного и эстетического состояния территории муниципального образования</t>
  </si>
  <si>
    <t>4910180210</t>
  </si>
  <si>
    <t>Обеспечение деятельности домов культуры</t>
  </si>
  <si>
    <t>Организация и проведение мероприятий в сфере культуры</t>
  </si>
  <si>
    <t>Муниципальная пенсия за выслугу лет муниципальным служащим</t>
  </si>
  <si>
    <t>8790100410</t>
  </si>
  <si>
    <t>Прочие мероприятия в области физической культуры и спорта</t>
  </si>
  <si>
    <t>4520180300</t>
  </si>
  <si>
    <t>8790180030</t>
  </si>
  <si>
    <t>Управление муниципальной собственностью</t>
  </si>
  <si>
    <t>8790180040</t>
  </si>
  <si>
    <t>8790180050</t>
  </si>
  <si>
    <t>Уплата взносов за членство в организациях.</t>
  </si>
  <si>
    <t>Уплата иных платежей</t>
  </si>
  <si>
    <t>Национальная  безопасность и правоохранительная деятельность</t>
  </si>
  <si>
    <t>8790180090</t>
  </si>
  <si>
    <t>4310170880</t>
  </si>
  <si>
    <t>Развитие частей территории населенных пунктов муниципальных образований</t>
  </si>
  <si>
    <t>43101S0880</t>
  </si>
  <si>
    <t>Приобретение техники для ремонта и содержания дорог</t>
  </si>
  <si>
    <t>4710180340</t>
  </si>
  <si>
    <t>8790105020</t>
  </si>
  <si>
    <t>Бюджетные инвестиции в объекты капитального строительства государственной и муниципальной собственности</t>
  </si>
  <si>
    <t>414</t>
  </si>
  <si>
    <t>Содержание, обслуживание,капитальный и текущий ремонт объектов коммунального хозяйства</t>
  </si>
  <si>
    <t>8790180170</t>
  </si>
  <si>
    <t>Реализация областного закона " О содействии развитию на части территорий муниципальных образований Лен.обл.иных форм местного образования</t>
  </si>
  <si>
    <t xml:space="preserve">Развитие частей территорий населенных пунктов муниципального образования </t>
  </si>
  <si>
    <t>Содержание,поддержание и улучшение санитарного и эстетического состояния территорий муниципального образования</t>
  </si>
  <si>
    <t>Прочие мероприятия в области жилищно-коммунального хозяйства.</t>
  </si>
  <si>
    <t>4910180160</t>
  </si>
  <si>
    <t>321</t>
  </si>
  <si>
    <t>1101</t>
  </si>
  <si>
    <t>Ремонт открытой многофункциональной спортивной площадки</t>
  </si>
  <si>
    <t>Проектирование и строительство спортивных объектов</t>
  </si>
  <si>
    <t>4530105010</t>
  </si>
  <si>
    <t>Распоряжение земельными ресурсами</t>
  </si>
  <si>
    <t>8790180020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</si>
  <si>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</si>
  <si>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первичных мер пожарной безопасности</t>
  </si>
  <si>
    <t>4710170140</t>
  </si>
  <si>
    <t>Содержаниеавтомобильных дорог</t>
  </si>
  <si>
    <t>Ремонт автомобильных дорог общего пользования местного значения</t>
  </si>
  <si>
    <t>47101S0140</t>
  </si>
  <si>
    <t>Распоряжение земельными ресурсами.</t>
  </si>
  <si>
    <t>Разработка генерального плана</t>
  </si>
  <si>
    <t>Проектирование и строительство газопровода</t>
  </si>
  <si>
    <t>Проектирование и строительство и реконструкция объектов</t>
  </si>
  <si>
    <t>8790170660</t>
  </si>
  <si>
    <t>Содержание,обслуживание,капитальный и текущий ремонт объектов коммунального хозяйства</t>
  </si>
  <si>
    <t>87901S0660</t>
  </si>
  <si>
    <t>Реализация мероприятий по развитию общественной инфраструктуры муниципального значения</t>
  </si>
  <si>
    <t>4910172020</t>
  </si>
  <si>
    <t>4910174390</t>
  </si>
  <si>
    <t>Прочая закупка товаров, работ,услуг для обеспечения государственных (муниципальных)нужд</t>
  </si>
  <si>
    <t>Расходы на реализацию №42-оз " О содействии развитию иных форм местного самоуправления на части территорий населенных пунктов"</t>
  </si>
  <si>
    <t>49101S4390</t>
  </si>
  <si>
    <t>4920172020</t>
  </si>
  <si>
    <t>Другие вопросы в области жилищно-коммунального хозяйства</t>
  </si>
  <si>
    <t>Прочие мероприятия в области жилищного хозяйства</t>
  </si>
  <si>
    <t>Обеспечение выплат стимулирующего характера работникам муниципальных учреждений культуры</t>
  </si>
  <si>
    <t>Организация и проведение мероприятий в области физической культуры и спорта</t>
  </si>
  <si>
    <t>4520180270</t>
  </si>
  <si>
    <t>Расходы на содержание спортивных объектов</t>
  </si>
  <si>
    <t>4520280390</t>
  </si>
  <si>
    <t>к Решению Совета депутатов</t>
  </si>
  <si>
    <t>Показатели исполнения расходов бюджета муниципального образования "Котельское сельское поселение"  ведомственной структуре расходов бюджета за  2016год</t>
  </si>
  <si>
    <t>Показатели исполнения расходов бюджета муниципального образования "Котельское сельское поселение" по разделам, подразделам бюджетной классификации за                          2016 год</t>
  </si>
  <si>
    <t>Мероприятия за счет средств резервного фонда муниципального образования «Кингисеппский муниципальный район»</t>
  </si>
  <si>
    <t>8790180320</t>
  </si>
  <si>
    <t>Закупка товаров и услуг</t>
  </si>
  <si>
    <t>Мероприятия за счет резервных фондов Правительства Ленинградской области</t>
  </si>
  <si>
    <t>8790172120</t>
  </si>
  <si>
    <t>Капитальное строительство объектов газификации (в том числе проектно-изыскательские работы)</t>
  </si>
  <si>
    <t>8790170200</t>
  </si>
  <si>
    <t>87901S0200</t>
  </si>
  <si>
    <t>Иные выплаты населению</t>
  </si>
  <si>
    <t>Материальное поощрение старост</t>
  </si>
  <si>
    <t>Реализация областного закона от 12 мая 2015г. №42-оз</t>
  </si>
  <si>
    <t>Содержание и ремонт памятников воинских захоронений</t>
  </si>
  <si>
    <t>4920180290</t>
  </si>
  <si>
    <t>8790180350</t>
  </si>
  <si>
    <t>от 25.05.2017года  № 155</t>
  </si>
  <si>
    <t>от 25.05.2017года  №155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</si>
</sst>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dddd\,\ mmmm\ dd\,\ yyyy"/>
    <numFmt numFmtId="189" formatCode="#,##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0.0"/>
  </numFmts>
  <fonts count="40">
    <font>
      <sz val="10"/>
      <color indexed="8"/>
      <name val="Arial"/>
      <family val="0"/>
    </font>
    <font>
      <b/>
      <sz val="10"/>
      <name val="Arial Cyr"/>
      <family val="2"/>
    </font>
    <font>
      <b/>
      <sz val="10"/>
      <color indexed="8"/>
      <name val="Arial"/>
      <family val="2"/>
    </font>
    <font>
      <u val="single"/>
      <sz val="10"/>
      <color indexed="12"/>
      <name val="Arial"/>
      <family val="0"/>
    </font>
    <font>
      <sz val="10"/>
      <name val="Arial"/>
      <family val="2"/>
    </font>
    <font>
      <i/>
      <sz val="10"/>
      <color indexed="8"/>
      <name val="Arial"/>
      <family val="2"/>
    </font>
    <font>
      <sz val="11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9" fillId="24" borderId="1" applyNumberFormat="0" applyAlignment="0" applyProtection="0"/>
    <xf numFmtId="0" fontId="30" fillId="25" borderId="2" applyNumberFormat="0" applyAlignment="0" applyProtection="0"/>
    <xf numFmtId="0" fontId="31" fillId="25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6" borderId="7" applyNumberFormat="0" applyAlignment="0" applyProtection="0"/>
    <xf numFmtId="0" fontId="20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9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0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10" xfId="0" applyFont="1" applyBorder="1" applyAlignment="1">
      <alignment wrapText="1"/>
    </xf>
    <xf numFmtId="0" fontId="0" fillId="31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49" fontId="0" fillId="0" borderId="10" xfId="0" applyNumberFormat="1" applyFont="1" applyFill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wrapText="1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 wrapText="1"/>
    </xf>
    <xf numFmtId="189" fontId="0" fillId="0" borderId="14" xfId="0" applyNumberFormat="1" applyFont="1" applyFill="1" applyBorder="1" applyAlignment="1">
      <alignment horizontal="right" wrapText="1"/>
    </xf>
    <xf numFmtId="0" fontId="0" fillId="0" borderId="13" xfId="0" applyFont="1" applyBorder="1" applyAlignment="1">
      <alignment wrapText="1"/>
    </xf>
    <xf numFmtId="0" fontId="4" fillId="0" borderId="15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wrapText="1"/>
    </xf>
    <xf numFmtId="0" fontId="4" fillId="0" borderId="0" xfId="0" applyFont="1" applyAlignment="1">
      <alignment/>
    </xf>
    <xf numFmtId="0" fontId="4" fillId="0" borderId="10" xfId="0" applyFont="1" applyFill="1" applyBorder="1" applyAlignment="1">
      <alignment wrapText="1"/>
    </xf>
    <xf numFmtId="0" fontId="4" fillId="0" borderId="10" xfId="0" applyFont="1" applyBorder="1" applyAlignment="1">
      <alignment wrapText="1"/>
    </xf>
    <xf numFmtId="189" fontId="0" fillId="0" borderId="0" xfId="0" applyNumberFormat="1" applyAlignment="1">
      <alignment/>
    </xf>
    <xf numFmtId="49" fontId="0" fillId="0" borderId="10" xfId="0" applyNumberFormat="1" applyFont="1" applyFill="1" applyBorder="1" applyAlignment="1">
      <alignment horizontal="center" wrapText="1"/>
    </xf>
    <xf numFmtId="49" fontId="0" fillId="0" borderId="10" xfId="0" applyNumberFormat="1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49" fontId="0" fillId="0" borderId="10" xfId="0" applyNumberFormat="1" applyFont="1" applyFill="1" applyBorder="1" applyAlignment="1">
      <alignment wrapText="1"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 horizontal="center" wrapText="1"/>
    </xf>
    <xf numFmtId="49" fontId="5" fillId="0" borderId="10" xfId="0" applyNumberFormat="1" applyFont="1" applyFill="1" applyBorder="1" applyAlignment="1">
      <alignment wrapText="1"/>
    </xf>
    <xf numFmtId="189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10" xfId="0" applyFont="1" applyFill="1" applyBorder="1" applyAlignment="1">
      <alignment wrapText="1"/>
    </xf>
    <xf numFmtId="49" fontId="5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wrapText="1"/>
    </xf>
    <xf numFmtId="189" fontId="0" fillId="0" borderId="16" xfId="0" applyNumberFormat="1" applyFont="1" applyFill="1" applyBorder="1" applyAlignment="1">
      <alignment horizontal="right" wrapText="1"/>
    </xf>
    <xf numFmtId="4" fontId="2" fillId="0" borderId="16" xfId="0" applyNumberFormat="1" applyFont="1" applyFill="1" applyBorder="1" applyAlignment="1">
      <alignment horizontal="right" wrapText="1"/>
    </xf>
    <xf numFmtId="4" fontId="0" fillId="0" borderId="16" xfId="0" applyNumberFormat="1" applyFont="1" applyFill="1" applyBorder="1" applyAlignment="1">
      <alignment horizontal="right" wrapText="1"/>
    </xf>
    <xf numFmtId="0" fontId="0" fillId="0" borderId="0" xfId="0" applyAlignment="1">
      <alignment horizontal="right"/>
    </xf>
    <xf numFmtId="0" fontId="7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center" wrapText="1"/>
    </xf>
    <xf numFmtId="0" fontId="7" fillId="0" borderId="10" xfId="0" applyFont="1" applyBorder="1" applyAlignment="1">
      <alignment/>
    </xf>
    <xf numFmtId="49" fontId="7" fillId="0" borderId="10" xfId="0" applyNumberFormat="1" applyFont="1" applyFill="1" applyBorder="1" applyAlignment="1">
      <alignment wrapText="1"/>
    </xf>
    <xf numFmtId="0" fontId="8" fillId="0" borderId="10" xfId="0" applyFont="1" applyBorder="1" applyAlignment="1">
      <alignment/>
    </xf>
    <xf numFmtId="49" fontId="8" fillId="0" borderId="10" xfId="0" applyNumberFormat="1" applyFont="1" applyFill="1" applyBorder="1" applyAlignment="1">
      <alignment wrapText="1"/>
    </xf>
    <xf numFmtId="0" fontId="7" fillId="0" borderId="13" xfId="0" applyFont="1" applyBorder="1" applyAlignment="1">
      <alignment/>
    </xf>
    <xf numFmtId="0" fontId="8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left" wrapText="1"/>
    </xf>
    <xf numFmtId="0" fontId="0" fillId="32" borderId="0" xfId="0" applyFill="1" applyAlignment="1">
      <alignment/>
    </xf>
    <xf numFmtId="0" fontId="0" fillId="0" borderId="0" xfId="0" applyFill="1" applyAlignment="1">
      <alignment/>
    </xf>
    <xf numFmtId="0" fontId="4" fillId="0" borderId="10" xfId="0" applyFont="1" applyBorder="1" applyAlignment="1">
      <alignment vertical="center" wrapText="1"/>
    </xf>
    <xf numFmtId="0" fontId="5" fillId="0" borderId="10" xfId="0" applyFont="1" applyBorder="1" applyAlignment="1">
      <alignment wrapText="1"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49" fontId="0" fillId="0" borderId="10" xfId="0" applyNumberFormat="1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49" fontId="0" fillId="33" borderId="10" xfId="0" applyNumberFormat="1" applyFont="1" applyFill="1" applyBorder="1" applyAlignment="1">
      <alignment wrapText="1"/>
    </xf>
    <xf numFmtId="49" fontId="0" fillId="33" borderId="10" xfId="0" applyNumberFormat="1" applyFont="1" applyFill="1" applyBorder="1" applyAlignment="1">
      <alignment wrapText="1"/>
    </xf>
    <xf numFmtId="4" fontId="0" fillId="33" borderId="16" xfId="0" applyNumberFormat="1" applyFont="1" applyFill="1" applyBorder="1" applyAlignment="1">
      <alignment horizontal="right" wrapText="1"/>
    </xf>
    <xf numFmtId="4" fontId="0" fillId="33" borderId="16" xfId="0" applyNumberFormat="1" applyFont="1" applyFill="1" applyBorder="1" applyAlignment="1">
      <alignment horizontal="right" wrapText="1"/>
    </xf>
    <xf numFmtId="4" fontId="4" fillId="33" borderId="16" xfId="0" applyNumberFormat="1" applyFont="1" applyFill="1" applyBorder="1" applyAlignment="1">
      <alignment horizontal="right" wrapText="1"/>
    </xf>
    <xf numFmtId="189" fontId="5" fillId="33" borderId="14" xfId="0" applyNumberFormat="1" applyFont="1" applyFill="1" applyBorder="1" applyAlignment="1">
      <alignment horizontal="right" wrapText="1"/>
    </xf>
    <xf numFmtId="4" fontId="0" fillId="33" borderId="16" xfId="0" applyNumberFormat="1" applyFont="1" applyFill="1" applyBorder="1" applyAlignment="1">
      <alignment horizontal="right" wrapText="1"/>
    </xf>
    <xf numFmtId="4" fontId="5" fillId="33" borderId="16" xfId="0" applyNumberFormat="1" applyFont="1" applyFill="1" applyBorder="1" applyAlignment="1">
      <alignment horizontal="right" wrapText="1"/>
    </xf>
    <xf numFmtId="4" fontId="8" fillId="33" borderId="16" xfId="0" applyNumberFormat="1" applyFont="1" applyFill="1" applyBorder="1" applyAlignment="1">
      <alignment horizontal="right" wrapText="1"/>
    </xf>
    <xf numFmtId="4" fontId="4" fillId="33" borderId="16" xfId="0" applyNumberFormat="1" applyFont="1" applyFill="1" applyBorder="1" applyAlignment="1">
      <alignment horizontal="right" wrapText="1"/>
    </xf>
    <xf numFmtId="4" fontId="7" fillId="33" borderId="16" xfId="0" applyNumberFormat="1" applyFont="1" applyFill="1" applyBorder="1" applyAlignment="1">
      <alignment horizontal="right" wrapText="1"/>
    </xf>
    <xf numFmtId="4" fontId="4" fillId="33" borderId="16" xfId="0" applyNumberFormat="1" applyFont="1" applyFill="1" applyBorder="1" applyAlignment="1">
      <alignment horizontal="right" wrapText="1"/>
    </xf>
    <xf numFmtId="49" fontId="0" fillId="33" borderId="10" xfId="0" applyNumberFormat="1" applyFont="1" applyFill="1" applyBorder="1" applyAlignment="1">
      <alignment wrapText="1"/>
    </xf>
    <xf numFmtId="4" fontId="2" fillId="33" borderId="16" xfId="0" applyNumberFormat="1" applyFont="1" applyFill="1" applyBorder="1" applyAlignment="1">
      <alignment horizontal="right" wrapText="1"/>
    </xf>
    <xf numFmtId="4" fontId="9" fillId="33" borderId="16" xfId="0" applyNumberFormat="1" applyFont="1" applyFill="1" applyBorder="1" applyAlignment="1">
      <alignment horizontal="right" wrapText="1"/>
    </xf>
    <xf numFmtId="4" fontId="0" fillId="33" borderId="16" xfId="0" applyNumberFormat="1" applyFill="1" applyBorder="1" applyAlignment="1">
      <alignment/>
    </xf>
    <xf numFmtId="4" fontId="4" fillId="33" borderId="17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5" fillId="33" borderId="0" xfId="0" applyFont="1" applyFill="1" applyAlignment="1">
      <alignment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0" fillId="33" borderId="0" xfId="0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6"/>
  <sheetViews>
    <sheetView view="pageBreakPreview" zoomScale="90" zoomScaleSheetLayoutView="90" zoomScalePageLayoutView="0" workbookViewId="0" topLeftCell="A1">
      <selection activeCell="I15" sqref="I15"/>
    </sheetView>
  </sheetViews>
  <sheetFormatPr defaultColWidth="9.140625" defaultRowHeight="12.75"/>
  <cols>
    <col min="1" max="1" width="44.7109375" style="0" customWidth="1"/>
    <col min="2" max="2" width="4.421875" style="0" bestFit="1" customWidth="1"/>
    <col min="3" max="3" width="7.140625" style="0" customWidth="1"/>
    <col min="4" max="4" width="7.00390625" style="0" customWidth="1"/>
    <col min="5" max="5" width="8.28125" style="0" hidden="1" customWidth="1"/>
    <col min="6" max="6" width="4.421875" style="0" hidden="1" customWidth="1"/>
    <col min="7" max="7" width="24.421875" style="0" customWidth="1"/>
  </cols>
  <sheetData>
    <row r="1" spans="5:7" ht="12.75">
      <c r="E1" s="84" t="s">
        <v>166</v>
      </c>
      <c r="F1" s="84"/>
      <c r="G1" s="84"/>
    </row>
    <row r="2" spans="5:7" ht="12.75">
      <c r="E2" s="85" t="s">
        <v>254</v>
      </c>
      <c r="F2" s="85"/>
      <c r="G2" s="85"/>
    </row>
    <row r="3" spans="5:7" ht="12.75">
      <c r="E3" s="86" t="s">
        <v>272</v>
      </c>
      <c r="F3" s="85"/>
      <c r="G3" s="85"/>
    </row>
    <row r="4" spans="6:7" ht="12.75">
      <c r="F4" s="1"/>
      <c r="G4" s="1"/>
    </row>
    <row r="5" spans="6:7" ht="12.75">
      <c r="F5" s="1"/>
      <c r="G5" s="1"/>
    </row>
    <row r="6" spans="6:7" ht="12.75">
      <c r="F6" s="1"/>
      <c r="G6" s="1"/>
    </row>
    <row r="7" spans="1:7" ht="45" customHeight="1">
      <c r="A7" s="83" t="s">
        <v>256</v>
      </c>
      <c r="B7" s="83"/>
      <c r="C7" s="83"/>
      <c r="D7" s="83"/>
      <c r="E7" s="83"/>
      <c r="F7" s="83"/>
      <c r="G7" s="83"/>
    </row>
    <row r="8" spans="1:6" ht="12.75">
      <c r="A8" s="82"/>
      <c r="B8" s="82"/>
      <c r="C8" s="82"/>
      <c r="D8" s="82"/>
      <c r="E8" s="82"/>
      <c r="F8" s="82"/>
    </row>
    <row r="10" ht="12.75">
      <c r="G10" s="43" t="s">
        <v>135</v>
      </c>
    </row>
    <row r="11" spans="1:7" ht="12.75">
      <c r="A11" s="3" t="s">
        <v>4</v>
      </c>
      <c r="B11" s="3"/>
      <c r="C11" s="3" t="s">
        <v>6</v>
      </c>
      <c r="D11" s="3" t="s">
        <v>7</v>
      </c>
      <c r="E11" s="3" t="s">
        <v>5</v>
      </c>
      <c r="F11" s="3" t="s">
        <v>8</v>
      </c>
      <c r="G11" s="3" t="s">
        <v>9</v>
      </c>
    </row>
    <row r="12" spans="1:7" ht="12.75">
      <c r="A12" s="8"/>
      <c r="B12" s="4"/>
      <c r="C12" s="4" t="s">
        <v>36</v>
      </c>
      <c r="D12" s="4" t="s">
        <v>36</v>
      </c>
      <c r="E12" s="4" t="s">
        <v>36</v>
      </c>
      <c r="F12" s="4" t="s">
        <v>36</v>
      </c>
      <c r="G12" s="40"/>
    </row>
    <row r="13" spans="1:7" ht="12.75">
      <c r="A13" s="11" t="s">
        <v>35</v>
      </c>
      <c r="B13" s="10"/>
      <c r="C13" s="4" t="s">
        <v>36</v>
      </c>
      <c r="D13" s="4" t="s">
        <v>36</v>
      </c>
      <c r="E13" s="4" t="s">
        <v>36</v>
      </c>
      <c r="F13" s="4" t="s">
        <v>36</v>
      </c>
      <c r="G13" s="41">
        <f>G14+G38+G40+G42+G48+G77+G92+G100</f>
        <v>63240032.29</v>
      </c>
    </row>
    <row r="14" spans="1:7" ht="18.75" customHeight="1">
      <c r="A14" s="30" t="s">
        <v>37</v>
      </c>
      <c r="B14" s="7"/>
      <c r="C14" s="4" t="s">
        <v>38</v>
      </c>
      <c r="D14" s="4"/>
      <c r="E14" s="4" t="s">
        <v>36</v>
      </c>
      <c r="F14" s="4" t="s">
        <v>36</v>
      </c>
      <c r="G14" s="70">
        <f>G15+G16+G30</f>
        <v>11717803.25</v>
      </c>
    </row>
    <row r="15" spans="1:7" ht="38.25">
      <c r="A15" s="4" t="s">
        <v>118</v>
      </c>
      <c r="B15" s="7"/>
      <c r="C15" s="5" t="s">
        <v>38</v>
      </c>
      <c r="D15" s="5" t="s">
        <v>119</v>
      </c>
      <c r="E15" s="5"/>
      <c r="F15" s="5"/>
      <c r="G15" s="66">
        <v>170500</v>
      </c>
    </row>
    <row r="16" spans="1:7" ht="54" customHeight="1">
      <c r="A16" s="4" t="s">
        <v>39</v>
      </c>
      <c r="B16" s="7"/>
      <c r="C16" s="4" t="s">
        <v>38</v>
      </c>
      <c r="D16" s="4" t="s">
        <v>40</v>
      </c>
      <c r="E16" s="4" t="s">
        <v>36</v>
      </c>
      <c r="F16" s="4" t="s">
        <v>36</v>
      </c>
      <c r="G16" s="65">
        <v>9333586.73</v>
      </c>
    </row>
    <row r="17" spans="1:7" ht="51" hidden="1">
      <c r="A17" s="4" t="s">
        <v>41</v>
      </c>
      <c r="B17" s="7"/>
      <c r="C17" s="5" t="s">
        <v>38</v>
      </c>
      <c r="D17" s="4" t="s">
        <v>40</v>
      </c>
      <c r="E17" s="4" t="s">
        <v>42</v>
      </c>
      <c r="F17" s="4" t="s">
        <v>36</v>
      </c>
      <c r="G17" s="65" t="e">
        <f>SUM(G18)</f>
        <v>#REF!</v>
      </c>
    </row>
    <row r="18" spans="1:7" ht="12.75" hidden="1">
      <c r="A18" s="4" t="s">
        <v>43</v>
      </c>
      <c r="B18" s="7"/>
      <c r="C18" s="4" t="s">
        <v>38</v>
      </c>
      <c r="D18" s="4" t="s">
        <v>40</v>
      </c>
      <c r="E18" s="5" t="s">
        <v>44</v>
      </c>
      <c r="F18" s="4" t="s">
        <v>36</v>
      </c>
      <c r="G18" s="65" t="e">
        <f>SUM(G19)</f>
        <v>#REF!</v>
      </c>
    </row>
    <row r="19" spans="1:7" ht="25.5" hidden="1">
      <c r="A19" s="4" t="s">
        <v>22</v>
      </c>
      <c r="B19" s="7"/>
      <c r="C19" s="4" t="s">
        <v>38</v>
      </c>
      <c r="D19" s="4" t="s">
        <v>40</v>
      </c>
      <c r="E19" s="4" t="s">
        <v>44</v>
      </c>
      <c r="F19" s="4">
        <v>500</v>
      </c>
      <c r="G19" s="65" t="e">
        <f>SUM(#REF!)</f>
        <v>#REF!</v>
      </c>
    </row>
    <row r="20" spans="1:7" ht="51.75" customHeight="1" hidden="1">
      <c r="A20" s="2" t="s">
        <v>24</v>
      </c>
      <c r="B20" s="7"/>
      <c r="C20" s="4" t="s">
        <v>38</v>
      </c>
      <c r="D20" s="4" t="s">
        <v>40</v>
      </c>
      <c r="E20" s="5" t="s">
        <v>25</v>
      </c>
      <c r="F20" s="4" t="s">
        <v>36</v>
      </c>
      <c r="G20" s="65" t="e">
        <f>SUM(G21)</f>
        <v>#REF!</v>
      </c>
    </row>
    <row r="21" spans="1:7" ht="25.5" hidden="1">
      <c r="A21" s="4" t="s">
        <v>22</v>
      </c>
      <c r="B21" s="7"/>
      <c r="C21" s="4" t="s">
        <v>38</v>
      </c>
      <c r="D21" s="4" t="s">
        <v>40</v>
      </c>
      <c r="E21" s="5" t="s">
        <v>25</v>
      </c>
      <c r="F21" s="4">
        <v>500</v>
      </c>
      <c r="G21" s="65" t="e">
        <f>SUM(#REF!)</f>
        <v>#REF!</v>
      </c>
    </row>
    <row r="22" spans="1:7" ht="12.75" hidden="1">
      <c r="A22" s="4"/>
      <c r="B22" s="7"/>
      <c r="C22" s="4"/>
      <c r="D22" s="5"/>
      <c r="E22" s="4"/>
      <c r="F22" s="4"/>
      <c r="G22" s="65"/>
    </row>
    <row r="23" spans="1:7" ht="12.75" hidden="1">
      <c r="A23" s="4"/>
      <c r="B23" s="7"/>
      <c r="C23" s="4"/>
      <c r="D23" s="5"/>
      <c r="E23" s="5"/>
      <c r="F23" s="4"/>
      <c r="G23" s="65"/>
    </row>
    <row r="24" spans="1:7" ht="12.75" hidden="1">
      <c r="A24" s="4"/>
      <c r="B24" s="7"/>
      <c r="C24" s="4"/>
      <c r="D24" s="5"/>
      <c r="E24" s="5"/>
      <c r="F24" s="4"/>
      <c r="G24" s="65"/>
    </row>
    <row r="25" spans="1:7" ht="12.75" hidden="1">
      <c r="A25" s="4"/>
      <c r="B25" s="7"/>
      <c r="C25" s="4"/>
      <c r="D25" s="5"/>
      <c r="E25" s="5"/>
      <c r="F25" s="5"/>
      <c r="G25" s="65"/>
    </row>
    <row r="26" spans="1:7" ht="12.75" hidden="1">
      <c r="A26" s="4" t="s">
        <v>47</v>
      </c>
      <c r="B26" s="7"/>
      <c r="C26" s="4" t="s">
        <v>38</v>
      </c>
      <c r="D26" s="4" t="s">
        <v>48</v>
      </c>
      <c r="E26" s="4" t="s">
        <v>36</v>
      </c>
      <c r="F26" s="4" t="s">
        <v>36</v>
      </c>
      <c r="G26" s="65" t="e">
        <f>#REF!+#REF!</f>
        <v>#REF!</v>
      </c>
    </row>
    <row r="27" spans="1:7" ht="12.75" hidden="1">
      <c r="A27" s="4" t="s">
        <v>47</v>
      </c>
      <c r="B27" s="7"/>
      <c r="C27" s="4" t="s">
        <v>38</v>
      </c>
      <c r="D27" s="4" t="s">
        <v>48</v>
      </c>
      <c r="E27" s="4" t="s">
        <v>49</v>
      </c>
      <c r="F27" s="4" t="s">
        <v>36</v>
      </c>
      <c r="G27" s="65" t="e">
        <f>SUM(G28)</f>
        <v>#REF!</v>
      </c>
    </row>
    <row r="28" spans="1:7" ht="12.75" hidden="1">
      <c r="A28" s="6" t="s">
        <v>26</v>
      </c>
      <c r="B28" s="7"/>
      <c r="C28" s="4" t="s">
        <v>38</v>
      </c>
      <c r="D28" s="4" t="s">
        <v>48</v>
      </c>
      <c r="E28" s="5" t="s">
        <v>27</v>
      </c>
      <c r="F28" s="5" t="s">
        <v>36</v>
      </c>
      <c r="G28" s="65" t="e">
        <f>SUM(G29)</f>
        <v>#REF!</v>
      </c>
    </row>
    <row r="29" spans="1:7" ht="12.75" hidden="1">
      <c r="A29" s="4" t="s">
        <v>45</v>
      </c>
      <c r="B29" s="7"/>
      <c r="C29" s="4" t="s">
        <v>38</v>
      </c>
      <c r="D29" s="4" t="s">
        <v>48</v>
      </c>
      <c r="E29" s="5" t="s">
        <v>27</v>
      </c>
      <c r="F29" s="5" t="s">
        <v>46</v>
      </c>
      <c r="G29" s="67" t="e">
        <f>SUM(#REF!)</f>
        <v>#REF!</v>
      </c>
    </row>
    <row r="30" spans="1:7" ht="12.75">
      <c r="A30" s="4" t="s">
        <v>121</v>
      </c>
      <c r="B30" s="7"/>
      <c r="C30" s="4" t="s">
        <v>38</v>
      </c>
      <c r="D30" s="5" t="s">
        <v>117</v>
      </c>
      <c r="E30" s="5"/>
      <c r="F30" s="5"/>
      <c r="G30" s="65">
        <v>2213716.52</v>
      </c>
    </row>
    <row r="31" spans="1:7" ht="43.5" customHeight="1" hidden="1">
      <c r="A31" s="4" t="s">
        <v>116</v>
      </c>
      <c r="B31" s="7"/>
      <c r="C31" s="4" t="s">
        <v>38</v>
      </c>
      <c r="D31" s="5" t="s">
        <v>102</v>
      </c>
      <c r="E31" s="5" t="s">
        <v>113</v>
      </c>
      <c r="F31" s="5"/>
      <c r="G31" s="65" t="e">
        <f>SUM(G32)</f>
        <v>#REF!</v>
      </c>
    </row>
    <row r="32" spans="1:7" ht="25.5" hidden="1">
      <c r="A32" s="4" t="s">
        <v>22</v>
      </c>
      <c r="B32" s="7"/>
      <c r="C32" s="4" t="s">
        <v>38</v>
      </c>
      <c r="D32" s="5" t="s">
        <v>102</v>
      </c>
      <c r="E32" s="5" t="s">
        <v>113</v>
      </c>
      <c r="F32" s="4">
        <v>500</v>
      </c>
      <c r="G32" s="65" t="e">
        <f>SUM(#REF!)</f>
        <v>#REF!</v>
      </c>
    </row>
    <row r="33" spans="1:7" ht="12.75" hidden="1">
      <c r="A33" s="4" t="s">
        <v>103</v>
      </c>
      <c r="B33" s="7"/>
      <c r="C33" s="4" t="s">
        <v>38</v>
      </c>
      <c r="D33" s="5" t="s">
        <v>102</v>
      </c>
      <c r="E33" s="5" t="s">
        <v>104</v>
      </c>
      <c r="F33" s="5"/>
      <c r="G33" s="65" t="e">
        <f>SUM(G34)</f>
        <v>#REF!</v>
      </c>
    </row>
    <row r="34" spans="1:7" ht="25.5" hidden="1">
      <c r="A34" s="4" t="s">
        <v>22</v>
      </c>
      <c r="B34" s="7"/>
      <c r="C34" s="4" t="s">
        <v>38</v>
      </c>
      <c r="D34" s="5" t="s">
        <v>102</v>
      </c>
      <c r="E34" s="5" t="s">
        <v>112</v>
      </c>
      <c r="F34" s="4">
        <v>500</v>
      </c>
      <c r="G34" s="65" t="e">
        <f>SUM(#REF!)</f>
        <v>#REF!</v>
      </c>
    </row>
    <row r="35" spans="1:7" ht="12.75" hidden="1">
      <c r="A35" s="6" t="s">
        <v>31</v>
      </c>
      <c r="B35" s="7"/>
      <c r="C35" s="5" t="s">
        <v>32</v>
      </c>
      <c r="D35" s="5" t="s">
        <v>32</v>
      </c>
      <c r="E35" s="5"/>
      <c r="F35" s="5"/>
      <c r="G35" s="65">
        <f>SUM(G39)</f>
        <v>195080</v>
      </c>
    </row>
    <row r="36" spans="1:7" ht="25.5" hidden="1">
      <c r="A36" s="30" t="s">
        <v>125</v>
      </c>
      <c r="B36" s="60"/>
      <c r="C36" s="31" t="s">
        <v>33</v>
      </c>
      <c r="D36" s="61"/>
      <c r="E36" s="62" t="s">
        <v>36</v>
      </c>
      <c r="F36" s="62" t="s">
        <v>36</v>
      </c>
      <c r="G36" s="68"/>
    </row>
    <row r="37" spans="1:7" s="58" customFormat="1" ht="38.25" hidden="1">
      <c r="A37" s="37" t="s">
        <v>162</v>
      </c>
      <c r="B37" s="59"/>
      <c r="C37" s="31" t="s">
        <v>33</v>
      </c>
      <c r="D37" s="31" t="s">
        <v>33</v>
      </c>
      <c r="E37" s="31"/>
      <c r="F37" s="31"/>
      <c r="G37" s="69"/>
    </row>
    <row r="38" spans="1:7" ht="26.25" customHeight="1">
      <c r="A38" s="30" t="s">
        <v>31</v>
      </c>
      <c r="B38" s="7"/>
      <c r="C38" s="31" t="s">
        <v>32</v>
      </c>
      <c r="D38" s="5"/>
      <c r="E38" s="4" t="s">
        <v>36</v>
      </c>
      <c r="F38" s="4" t="s">
        <v>36</v>
      </c>
      <c r="G38" s="70">
        <f>G39</f>
        <v>195080</v>
      </c>
    </row>
    <row r="39" spans="1:7" ht="15" customHeight="1">
      <c r="A39" s="6" t="s">
        <v>56</v>
      </c>
      <c r="B39" s="7"/>
      <c r="C39" s="5" t="s">
        <v>32</v>
      </c>
      <c r="D39" s="29" t="s">
        <v>57</v>
      </c>
      <c r="E39" s="5"/>
      <c r="F39" s="5"/>
      <c r="G39" s="65">
        <v>195080</v>
      </c>
    </row>
    <row r="40" spans="1:7" s="36" customFormat="1" ht="25.5">
      <c r="A40" s="56" t="s">
        <v>59</v>
      </c>
      <c r="B40" s="33"/>
      <c r="C40" s="34" t="s">
        <v>33</v>
      </c>
      <c r="D40" s="34"/>
      <c r="E40" s="34"/>
      <c r="F40" s="34"/>
      <c r="G40" s="70">
        <f>G41</f>
        <v>1346320</v>
      </c>
    </row>
    <row r="41" spans="1:7" ht="38.25">
      <c r="A41" s="2" t="s">
        <v>60</v>
      </c>
      <c r="B41" s="7"/>
      <c r="C41" s="5" t="s">
        <v>33</v>
      </c>
      <c r="D41" s="5" t="s">
        <v>34</v>
      </c>
      <c r="E41" s="5"/>
      <c r="F41" s="5"/>
      <c r="G41" s="65">
        <v>1346320</v>
      </c>
    </row>
    <row r="42" spans="1:7" ht="15.75" customHeight="1">
      <c r="A42" s="30" t="s">
        <v>124</v>
      </c>
      <c r="B42" s="7"/>
      <c r="C42" s="31" t="s">
        <v>86</v>
      </c>
      <c r="D42" s="5"/>
      <c r="E42" s="4" t="s">
        <v>36</v>
      </c>
      <c r="F42" s="4" t="s">
        <v>36</v>
      </c>
      <c r="G42" s="70">
        <f>G44+G47</f>
        <v>11614928.940000001</v>
      </c>
    </row>
    <row r="43" spans="1:7" ht="25.5" hidden="1">
      <c r="A43" s="2" t="s">
        <v>87</v>
      </c>
      <c r="B43" s="7"/>
      <c r="C43" s="5" t="s">
        <v>86</v>
      </c>
      <c r="D43" s="29" t="s">
        <v>123</v>
      </c>
      <c r="E43" s="5"/>
      <c r="F43" s="5"/>
      <c r="G43" s="65"/>
    </row>
    <row r="44" spans="1:7" s="58" customFormat="1" ht="15.75" customHeight="1">
      <c r="A44" s="2" t="s">
        <v>163</v>
      </c>
      <c r="B44" s="59"/>
      <c r="C44" s="31" t="s">
        <v>86</v>
      </c>
      <c r="D44" s="31" t="s">
        <v>123</v>
      </c>
      <c r="E44" s="31"/>
      <c r="F44" s="31"/>
      <c r="G44" s="69">
        <v>11261893.71</v>
      </c>
    </row>
    <row r="45" spans="1:7" ht="25.5" hidden="1">
      <c r="A45" s="2" t="s">
        <v>87</v>
      </c>
      <c r="B45" s="7"/>
      <c r="C45" s="5" t="s">
        <v>86</v>
      </c>
      <c r="D45" s="5" t="s">
        <v>88</v>
      </c>
      <c r="E45" s="5" t="s">
        <v>89</v>
      </c>
      <c r="F45" s="5"/>
      <c r="G45" s="78"/>
    </row>
    <row r="46" spans="1:7" ht="25.5" hidden="1">
      <c r="A46" s="2" t="s">
        <v>90</v>
      </c>
      <c r="B46" s="7"/>
      <c r="C46" s="5" t="s">
        <v>86</v>
      </c>
      <c r="D46" s="5" t="s">
        <v>88</v>
      </c>
      <c r="E46" s="5" t="s">
        <v>91</v>
      </c>
      <c r="F46" s="5"/>
      <c r="G46" s="78">
        <f>SUM(G47)</f>
        <v>353035.23</v>
      </c>
    </row>
    <row r="47" spans="1:7" ht="27" customHeight="1">
      <c r="A47" s="4" t="s">
        <v>22</v>
      </c>
      <c r="B47" s="7"/>
      <c r="C47" s="5" t="s">
        <v>86</v>
      </c>
      <c r="D47" s="5" t="s">
        <v>88</v>
      </c>
      <c r="E47" s="5" t="s">
        <v>91</v>
      </c>
      <c r="F47" s="5" t="s">
        <v>23</v>
      </c>
      <c r="G47" s="65">
        <v>353035.23</v>
      </c>
    </row>
    <row r="48" spans="1:7" s="36" customFormat="1" ht="12.75">
      <c r="A48" s="32" t="s">
        <v>11</v>
      </c>
      <c r="B48" s="33"/>
      <c r="C48" s="34" t="s">
        <v>12</v>
      </c>
      <c r="D48" s="34" t="s">
        <v>12</v>
      </c>
      <c r="E48" s="34"/>
      <c r="F48" s="34"/>
      <c r="G48" s="70">
        <f>G49+G61+G62+G76</f>
        <v>28174330.439999998</v>
      </c>
    </row>
    <row r="49" spans="1:7" ht="12.75">
      <c r="A49" s="6" t="s">
        <v>62</v>
      </c>
      <c r="B49" s="7"/>
      <c r="C49" s="5" t="s">
        <v>12</v>
      </c>
      <c r="D49" s="5" t="s">
        <v>61</v>
      </c>
      <c r="E49" s="5"/>
      <c r="F49" s="5"/>
      <c r="G49" s="65">
        <v>3355901.54</v>
      </c>
    </row>
    <row r="50" spans="1:7" ht="15.75" customHeight="1" hidden="1">
      <c r="A50" s="2" t="s">
        <v>75</v>
      </c>
      <c r="B50" s="7"/>
      <c r="C50" s="5" t="s">
        <v>12</v>
      </c>
      <c r="D50" s="5" t="s">
        <v>61</v>
      </c>
      <c r="E50" s="5" t="s">
        <v>105</v>
      </c>
      <c r="F50" s="5"/>
      <c r="G50" s="65" t="e">
        <f>SUM(G51)</f>
        <v>#REF!</v>
      </c>
    </row>
    <row r="51" spans="1:7" ht="38.25" hidden="1">
      <c r="A51" s="2" t="s">
        <v>76</v>
      </c>
      <c r="B51" s="7"/>
      <c r="C51" s="5" t="s">
        <v>12</v>
      </c>
      <c r="D51" s="5" t="s">
        <v>61</v>
      </c>
      <c r="E51" s="5" t="s">
        <v>105</v>
      </c>
      <c r="F51" s="5"/>
      <c r="G51" s="65" t="e">
        <f>SUM(G52)</f>
        <v>#REF!</v>
      </c>
    </row>
    <row r="52" spans="1:7" ht="25.5" hidden="1">
      <c r="A52" s="4" t="s">
        <v>22</v>
      </c>
      <c r="B52" s="7"/>
      <c r="C52" s="5" t="s">
        <v>12</v>
      </c>
      <c r="D52" s="5" t="s">
        <v>61</v>
      </c>
      <c r="E52" s="5" t="s">
        <v>105</v>
      </c>
      <c r="F52" s="5" t="s">
        <v>23</v>
      </c>
      <c r="G52" s="65" t="e">
        <f>SUM(#REF!)</f>
        <v>#REF!</v>
      </c>
    </row>
    <row r="53" spans="1:7" ht="25.5" hidden="1">
      <c r="A53" s="2" t="s">
        <v>64</v>
      </c>
      <c r="B53" s="7"/>
      <c r="C53" s="5" t="s">
        <v>12</v>
      </c>
      <c r="D53" s="5" t="s">
        <v>61</v>
      </c>
      <c r="E53" s="5" t="s">
        <v>63</v>
      </c>
      <c r="F53" s="5"/>
      <c r="G53" s="65" t="e">
        <f>SUM(G54)</f>
        <v>#REF!</v>
      </c>
    </row>
    <row r="54" spans="1:7" ht="25.5" hidden="1">
      <c r="A54" s="4" t="s">
        <v>22</v>
      </c>
      <c r="B54" s="7"/>
      <c r="C54" s="5" t="s">
        <v>12</v>
      </c>
      <c r="D54" s="5" t="s">
        <v>61</v>
      </c>
      <c r="E54" s="5" t="s">
        <v>63</v>
      </c>
      <c r="F54" s="5" t="s">
        <v>23</v>
      </c>
      <c r="G54" s="65" t="e">
        <f>SUM(#REF!)</f>
        <v>#REF!</v>
      </c>
    </row>
    <row r="55" spans="1:7" ht="12.75" hidden="1">
      <c r="A55" s="6" t="s">
        <v>13</v>
      </c>
      <c r="B55" s="7"/>
      <c r="C55" s="5" t="s">
        <v>12</v>
      </c>
      <c r="D55" s="5" t="s">
        <v>14</v>
      </c>
      <c r="E55" s="5"/>
      <c r="F55" s="5"/>
      <c r="G55" s="65"/>
    </row>
    <row r="56" spans="1:7" ht="12.75" hidden="1">
      <c r="A56" s="6" t="s">
        <v>65</v>
      </c>
      <c r="B56" s="7"/>
      <c r="C56" s="5" t="s">
        <v>12</v>
      </c>
      <c r="D56" s="5" t="s">
        <v>14</v>
      </c>
      <c r="E56" s="5" t="s">
        <v>15</v>
      </c>
      <c r="F56" s="5"/>
      <c r="G56" s="65" t="e">
        <f>SUM(G57+G59)</f>
        <v>#REF!</v>
      </c>
    </row>
    <row r="57" spans="1:7" ht="63.75" hidden="1">
      <c r="A57" s="2" t="s">
        <v>66</v>
      </c>
      <c r="B57" s="7"/>
      <c r="C57" s="5" t="s">
        <v>12</v>
      </c>
      <c r="D57" s="5" t="s">
        <v>14</v>
      </c>
      <c r="E57" s="5" t="s">
        <v>67</v>
      </c>
      <c r="F57" s="5"/>
      <c r="G57" s="65" t="e">
        <f>SUM(G58)</f>
        <v>#REF!</v>
      </c>
    </row>
    <row r="58" spans="1:7" ht="12.75" hidden="1">
      <c r="A58" s="6" t="s">
        <v>52</v>
      </c>
      <c r="B58" s="7"/>
      <c r="C58" s="5" t="s">
        <v>12</v>
      </c>
      <c r="D58" s="5" t="s">
        <v>14</v>
      </c>
      <c r="E58" s="5" t="s">
        <v>67</v>
      </c>
      <c r="F58" s="5" t="s">
        <v>53</v>
      </c>
      <c r="G58" s="65" t="e">
        <f>SUM(#REF!)</f>
        <v>#REF!</v>
      </c>
    </row>
    <row r="59" spans="1:7" ht="25.5" hidden="1">
      <c r="A59" s="2" t="s">
        <v>68</v>
      </c>
      <c r="B59" s="7"/>
      <c r="C59" s="5" t="s">
        <v>12</v>
      </c>
      <c r="D59" s="5" t="s">
        <v>14</v>
      </c>
      <c r="E59" s="5" t="s">
        <v>16</v>
      </c>
      <c r="F59" s="5"/>
      <c r="G59" s="65" t="e">
        <f>SUM(G60)</f>
        <v>#REF!</v>
      </c>
    </row>
    <row r="60" spans="1:7" ht="25.5" hidden="1">
      <c r="A60" s="4" t="s">
        <v>22</v>
      </c>
      <c r="B60" s="7"/>
      <c r="C60" s="5" t="s">
        <v>12</v>
      </c>
      <c r="D60" s="5" t="s">
        <v>14</v>
      </c>
      <c r="E60" s="5" t="s">
        <v>16</v>
      </c>
      <c r="F60" s="5" t="s">
        <v>23</v>
      </c>
      <c r="G60" s="65" t="e">
        <f>SUM(#REF!)</f>
        <v>#REF!</v>
      </c>
    </row>
    <row r="61" spans="1:7" s="58" customFormat="1" ht="15.75" customHeight="1">
      <c r="A61" s="21" t="s">
        <v>13</v>
      </c>
      <c r="B61" s="59"/>
      <c r="C61" s="23" t="s">
        <v>12</v>
      </c>
      <c r="D61" s="23" t="s">
        <v>14</v>
      </c>
      <c r="E61" s="23"/>
      <c r="F61" s="23"/>
      <c r="G61" s="72">
        <v>19298043.96</v>
      </c>
    </row>
    <row r="62" spans="1:7" s="24" customFormat="1" ht="12.75">
      <c r="A62" s="21" t="s">
        <v>70</v>
      </c>
      <c r="B62" s="22"/>
      <c r="C62" s="23" t="s">
        <v>12</v>
      </c>
      <c r="D62" s="23" t="s">
        <v>69</v>
      </c>
      <c r="E62" s="23"/>
      <c r="F62" s="23"/>
      <c r="G62" s="65">
        <v>4832655.63</v>
      </c>
    </row>
    <row r="63" s="24" customFormat="1" ht="12.75" hidden="1">
      <c r="G63" s="79"/>
    </row>
    <row r="64" s="24" customFormat="1" ht="12.75" hidden="1">
      <c r="G64" s="79"/>
    </row>
    <row r="65" spans="6:7" s="24" customFormat="1" ht="12.75" hidden="1">
      <c r="F65" s="23" t="s">
        <v>23</v>
      </c>
      <c r="G65" s="72" t="e">
        <f>SUM(#REF!)</f>
        <v>#REF!</v>
      </c>
    </row>
    <row r="66" spans="1:7" s="24" customFormat="1" ht="51" hidden="1">
      <c r="A66" s="26" t="s">
        <v>0</v>
      </c>
      <c r="B66" s="22"/>
      <c r="C66" s="23" t="s">
        <v>12</v>
      </c>
      <c r="D66" s="23" t="s">
        <v>69</v>
      </c>
      <c r="E66" s="23" t="s">
        <v>71</v>
      </c>
      <c r="F66" s="23"/>
      <c r="G66" s="72" t="e">
        <f>SUM(G67)</f>
        <v>#REF!</v>
      </c>
    </row>
    <row r="67" spans="1:7" s="24" customFormat="1" ht="25.5" hidden="1">
      <c r="A67" s="25" t="s">
        <v>22</v>
      </c>
      <c r="B67" s="22"/>
      <c r="C67" s="23" t="s">
        <v>12</v>
      </c>
      <c r="D67" s="23" t="s">
        <v>69</v>
      </c>
      <c r="E67" s="23" t="s">
        <v>71</v>
      </c>
      <c r="F67" s="23" t="s">
        <v>23</v>
      </c>
      <c r="G67" s="72" t="e">
        <f>SUM(#REF!)</f>
        <v>#REF!</v>
      </c>
    </row>
    <row r="68" spans="1:7" s="24" customFormat="1" ht="12.75" hidden="1">
      <c r="A68" s="26" t="s">
        <v>115</v>
      </c>
      <c r="B68" s="22"/>
      <c r="C68" s="23" t="s">
        <v>12</v>
      </c>
      <c r="D68" s="23" t="s">
        <v>69</v>
      </c>
      <c r="E68" s="23" t="s">
        <v>114</v>
      </c>
      <c r="F68" s="23"/>
      <c r="G68" s="72" t="e">
        <f>SUM(G69)</f>
        <v>#REF!</v>
      </c>
    </row>
    <row r="69" spans="1:7" s="24" customFormat="1" ht="25.5" hidden="1">
      <c r="A69" s="25" t="s">
        <v>22</v>
      </c>
      <c r="B69" s="22"/>
      <c r="C69" s="23" t="s">
        <v>12</v>
      </c>
      <c r="D69" s="23" t="s">
        <v>69</v>
      </c>
      <c r="E69" s="23" t="s">
        <v>114</v>
      </c>
      <c r="F69" s="23" t="s">
        <v>23</v>
      </c>
      <c r="G69" s="72" t="e">
        <f>SUM(#REF!)</f>
        <v>#REF!</v>
      </c>
    </row>
    <row r="70" spans="1:7" s="24" customFormat="1" ht="25.5" hidden="1">
      <c r="A70" s="26" t="s">
        <v>2</v>
      </c>
      <c r="B70" s="22"/>
      <c r="C70" s="23" t="s">
        <v>12</v>
      </c>
      <c r="D70" s="23" t="s">
        <v>69</v>
      </c>
      <c r="E70" s="23" t="s">
        <v>1</v>
      </c>
      <c r="F70" s="23"/>
      <c r="G70" s="72" t="e">
        <f>SUM(G71)</f>
        <v>#REF!</v>
      </c>
    </row>
    <row r="71" spans="1:7" s="24" customFormat="1" ht="25.5" hidden="1">
      <c r="A71" s="25" t="s">
        <v>22</v>
      </c>
      <c r="B71" s="22"/>
      <c r="C71" s="23" t="s">
        <v>12</v>
      </c>
      <c r="D71" s="23" t="s">
        <v>69</v>
      </c>
      <c r="E71" s="23" t="s">
        <v>1</v>
      </c>
      <c r="F71" s="23" t="s">
        <v>23</v>
      </c>
      <c r="G71" s="72" t="e">
        <f>SUM(#REF!)</f>
        <v>#REF!</v>
      </c>
    </row>
    <row r="72" spans="1:7" ht="12.75" hidden="1">
      <c r="A72" s="12" t="s">
        <v>74</v>
      </c>
      <c r="B72" s="7"/>
      <c r="C72" s="5" t="s">
        <v>72</v>
      </c>
      <c r="D72" s="5"/>
      <c r="E72" s="5"/>
      <c r="F72" s="5"/>
      <c r="G72" s="65" t="e">
        <f>SUM(#REF!)</f>
        <v>#REF!</v>
      </c>
    </row>
    <row r="73" spans="1:7" ht="25.5" hidden="1">
      <c r="A73" s="13" t="s">
        <v>82</v>
      </c>
      <c r="B73" s="7"/>
      <c r="C73" s="5" t="s">
        <v>72</v>
      </c>
      <c r="D73" s="5" t="s">
        <v>73</v>
      </c>
      <c r="E73" s="5" t="s">
        <v>83</v>
      </c>
      <c r="F73" s="5"/>
      <c r="G73" s="65" t="e">
        <f>SUM(G74)</f>
        <v>#REF!</v>
      </c>
    </row>
    <row r="74" spans="1:7" ht="15.75" customHeight="1" hidden="1">
      <c r="A74" s="9" t="s">
        <v>84</v>
      </c>
      <c r="B74" s="7"/>
      <c r="C74" s="5" t="s">
        <v>72</v>
      </c>
      <c r="D74" s="5" t="s">
        <v>73</v>
      </c>
      <c r="E74" s="5" t="s">
        <v>106</v>
      </c>
      <c r="F74" s="5"/>
      <c r="G74" s="65" t="e">
        <f>SUM(G75)</f>
        <v>#REF!</v>
      </c>
    </row>
    <row r="75" spans="1:7" ht="25.5" customHeight="1" hidden="1">
      <c r="A75" s="4" t="s">
        <v>22</v>
      </c>
      <c r="B75" s="7"/>
      <c r="C75" s="5" t="s">
        <v>72</v>
      </c>
      <c r="D75" s="5" t="s">
        <v>73</v>
      </c>
      <c r="E75" s="5" t="s">
        <v>106</v>
      </c>
      <c r="F75" s="5" t="s">
        <v>23</v>
      </c>
      <c r="G75" s="65" t="e">
        <f>SUM(#REF!)</f>
        <v>#REF!</v>
      </c>
    </row>
    <row r="76" spans="1:7" s="24" customFormat="1" ht="12.75">
      <c r="A76" s="21" t="s">
        <v>133</v>
      </c>
      <c r="B76" s="22"/>
      <c r="C76" s="23" t="s">
        <v>12</v>
      </c>
      <c r="D76" s="23" t="s">
        <v>129</v>
      </c>
      <c r="E76" s="23"/>
      <c r="F76" s="23"/>
      <c r="G76" s="65">
        <v>687729.31</v>
      </c>
    </row>
    <row r="77" spans="1:7" s="36" customFormat="1" ht="12.75" customHeight="1">
      <c r="A77" s="30" t="s">
        <v>126</v>
      </c>
      <c r="B77" s="33"/>
      <c r="C77" s="30" t="s">
        <v>17</v>
      </c>
      <c r="D77" s="30" t="s">
        <v>17</v>
      </c>
      <c r="E77" s="30"/>
      <c r="F77" s="30" t="s">
        <v>36</v>
      </c>
      <c r="G77" s="70">
        <f>G78</f>
        <v>6004088.85</v>
      </c>
    </row>
    <row r="78" spans="1:7" ht="13.5" customHeight="1">
      <c r="A78" s="4" t="s">
        <v>28</v>
      </c>
      <c r="B78" s="7"/>
      <c r="C78" s="4" t="s">
        <v>17</v>
      </c>
      <c r="D78" s="4" t="s">
        <v>29</v>
      </c>
      <c r="E78" s="4"/>
      <c r="F78" s="4" t="s">
        <v>36</v>
      </c>
      <c r="G78" s="65">
        <v>6004088.85</v>
      </c>
    </row>
    <row r="79" spans="1:7" ht="24.75" customHeight="1" hidden="1">
      <c r="A79" s="4" t="s">
        <v>54</v>
      </c>
      <c r="B79" s="7"/>
      <c r="C79" s="4" t="s">
        <v>17</v>
      </c>
      <c r="D79" s="4" t="s">
        <v>29</v>
      </c>
      <c r="E79" s="4">
        <v>4400000</v>
      </c>
      <c r="F79" s="4" t="s">
        <v>36</v>
      </c>
      <c r="G79" s="65" t="e">
        <f>SUM(G80)</f>
        <v>#REF!</v>
      </c>
    </row>
    <row r="80" spans="1:7" ht="25.5" hidden="1">
      <c r="A80" s="4" t="s">
        <v>55</v>
      </c>
      <c r="B80" s="7"/>
      <c r="C80" s="4" t="s">
        <v>17</v>
      </c>
      <c r="D80" s="4" t="s">
        <v>29</v>
      </c>
      <c r="E80" s="4">
        <v>4409900</v>
      </c>
      <c r="F80" s="4" t="s">
        <v>36</v>
      </c>
      <c r="G80" s="65" t="e">
        <f>SUM(G81)</f>
        <v>#REF!</v>
      </c>
    </row>
    <row r="81" spans="1:7" ht="25.5" hidden="1">
      <c r="A81" s="4" t="s">
        <v>50</v>
      </c>
      <c r="B81" s="7"/>
      <c r="C81" s="4" t="s">
        <v>17</v>
      </c>
      <c r="D81" s="4" t="s">
        <v>29</v>
      </c>
      <c r="E81" s="4">
        <v>4409900</v>
      </c>
      <c r="F81" s="4" t="s">
        <v>51</v>
      </c>
      <c r="G81" s="65" t="e">
        <f>SUM(#REF!)</f>
        <v>#REF!</v>
      </c>
    </row>
    <row r="82" spans="1:7" ht="12.75" hidden="1">
      <c r="A82" s="4" t="s">
        <v>30</v>
      </c>
      <c r="B82" s="7"/>
      <c r="C82" s="4" t="s">
        <v>17</v>
      </c>
      <c r="D82" s="4" t="s">
        <v>29</v>
      </c>
      <c r="E82" s="4"/>
      <c r="G82" s="65" t="e">
        <f>G84+G86</f>
        <v>#REF!</v>
      </c>
    </row>
    <row r="83" spans="1:7" ht="25.5" hidden="1">
      <c r="A83" s="4" t="s">
        <v>55</v>
      </c>
      <c r="B83" s="7"/>
      <c r="C83" s="4" t="s">
        <v>17</v>
      </c>
      <c r="D83" s="4" t="s">
        <v>29</v>
      </c>
      <c r="E83" s="4">
        <v>4429900</v>
      </c>
      <c r="F83" s="4" t="s">
        <v>36</v>
      </c>
      <c r="G83" s="65" t="e">
        <f>SUM(G84)</f>
        <v>#REF!</v>
      </c>
    </row>
    <row r="84" spans="1:7" ht="25.5" hidden="1">
      <c r="A84" s="4" t="s">
        <v>50</v>
      </c>
      <c r="B84" s="7"/>
      <c r="C84" s="4" t="s">
        <v>17</v>
      </c>
      <c r="D84" s="4" t="s">
        <v>29</v>
      </c>
      <c r="E84" s="4">
        <v>4429900</v>
      </c>
      <c r="F84" s="4" t="s">
        <v>51</v>
      </c>
      <c r="G84" s="65" t="e">
        <f>SUM(#REF!)</f>
        <v>#REF!</v>
      </c>
    </row>
    <row r="85" spans="1:7" ht="27.75" customHeight="1" hidden="1">
      <c r="A85" s="4" t="s">
        <v>111</v>
      </c>
      <c r="B85" s="7"/>
      <c r="C85" s="4" t="s">
        <v>17</v>
      </c>
      <c r="D85" s="4" t="s">
        <v>29</v>
      </c>
      <c r="E85" s="4">
        <v>4500600</v>
      </c>
      <c r="F85" s="4" t="s">
        <v>36</v>
      </c>
      <c r="G85" s="65" t="e">
        <f>SUM(G86)</f>
        <v>#REF!</v>
      </c>
    </row>
    <row r="86" spans="1:7" ht="25.5" hidden="1">
      <c r="A86" s="4" t="s">
        <v>50</v>
      </c>
      <c r="B86" s="7"/>
      <c r="C86" s="4" t="s">
        <v>17</v>
      </c>
      <c r="D86" s="4" t="s">
        <v>29</v>
      </c>
      <c r="E86" s="4">
        <v>4500600</v>
      </c>
      <c r="F86" s="4" t="s">
        <v>51</v>
      </c>
      <c r="G86" s="65" t="e">
        <f>SUM(#REF!)</f>
        <v>#REF!</v>
      </c>
    </row>
    <row r="87" spans="1:7" ht="25.5" hidden="1">
      <c r="A87" s="37" t="s">
        <v>127</v>
      </c>
      <c r="B87" s="7"/>
      <c r="C87" s="4" t="s">
        <v>17</v>
      </c>
      <c r="D87" s="5" t="s">
        <v>122</v>
      </c>
      <c r="E87" s="4"/>
      <c r="F87" s="4"/>
      <c r="G87" s="65"/>
    </row>
    <row r="88" spans="1:7" ht="25.5" hidden="1">
      <c r="A88" s="4" t="s">
        <v>78</v>
      </c>
      <c r="B88" s="7"/>
      <c r="C88" s="4" t="s">
        <v>17</v>
      </c>
      <c r="D88" s="5" t="s">
        <v>77</v>
      </c>
      <c r="E88" s="4">
        <v>4500000</v>
      </c>
      <c r="F88" s="4"/>
      <c r="G88" s="65" t="e">
        <f>SUM(G89)</f>
        <v>#REF!</v>
      </c>
    </row>
    <row r="89" spans="1:7" ht="38.25" hidden="1">
      <c r="A89" s="4" t="s">
        <v>79</v>
      </c>
      <c r="B89" s="7"/>
      <c r="C89" s="4" t="s">
        <v>17</v>
      </c>
      <c r="D89" s="5" t="s">
        <v>77</v>
      </c>
      <c r="E89" s="4">
        <v>4508500</v>
      </c>
      <c r="F89" s="4"/>
      <c r="G89" s="65" t="e">
        <f>SUM(G90)</f>
        <v>#REF!</v>
      </c>
    </row>
    <row r="90" spans="1:7" ht="25.5" hidden="1">
      <c r="A90" s="4" t="s">
        <v>80</v>
      </c>
      <c r="B90" s="7"/>
      <c r="C90" s="4" t="s">
        <v>17</v>
      </c>
      <c r="D90" s="5" t="s">
        <v>77</v>
      </c>
      <c r="E90" s="4">
        <v>4508500</v>
      </c>
      <c r="F90" s="5" t="s">
        <v>81</v>
      </c>
      <c r="G90" s="65" t="e">
        <f>SUM(#REF!)</f>
        <v>#REF!</v>
      </c>
    </row>
    <row r="91" spans="1:7" s="20" customFormat="1" ht="25.5" hidden="1">
      <c r="A91" s="17" t="s">
        <v>20</v>
      </c>
      <c r="B91" s="18"/>
      <c r="C91" s="19" t="s">
        <v>3</v>
      </c>
      <c r="D91" s="19" t="s">
        <v>19</v>
      </c>
      <c r="E91" s="19" t="s">
        <v>21</v>
      </c>
      <c r="F91" s="19"/>
      <c r="G91" s="74" t="e">
        <f>SUM(#REF!)</f>
        <v>#REF!</v>
      </c>
    </row>
    <row r="92" spans="1:7" ht="12.75">
      <c r="A92" s="30" t="s">
        <v>92</v>
      </c>
      <c r="B92" s="7"/>
      <c r="C92" s="31" t="s">
        <v>93</v>
      </c>
      <c r="D92" s="5"/>
      <c r="E92" s="4" t="s">
        <v>36</v>
      </c>
      <c r="F92" s="4" t="s">
        <v>36</v>
      </c>
      <c r="G92" s="70">
        <f>G93+G99</f>
        <v>741330</v>
      </c>
    </row>
    <row r="93" spans="1:7" ht="12.75">
      <c r="A93" s="6" t="s">
        <v>94</v>
      </c>
      <c r="B93" s="7"/>
      <c r="C93" s="5" t="s">
        <v>93</v>
      </c>
      <c r="D93" s="5" t="s">
        <v>95</v>
      </c>
      <c r="E93" s="5"/>
      <c r="F93" s="5"/>
      <c r="G93" s="65">
        <v>614568</v>
      </c>
    </row>
    <row r="94" spans="1:7" ht="25.5" hidden="1">
      <c r="A94" s="15" t="s">
        <v>96</v>
      </c>
      <c r="B94" s="7"/>
      <c r="C94" s="5" t="s">
        <v>93</v>
      </c>
      <c r="D94" s="5" t="s">
        <v>95</v>
      </c>
      <c r="E94" s="5" t="s">
        <v>97</v>
      </c>
      <c r="F94" s="5"/>
      <c r="G94" s="65" t="e">
        <f>SUM(G95)</f>
        <v>#REF!</v>
      </c>
    </row>
    <row r="95" spans="1:7" ht="38.25" hidden="1">
      <c r="A95" s="2" t="s">
        <v>98</v>
      </c>
      <c r="B95" s="7"/>
      <c r="C95" s="5" t="s">
        <v>93</v>
      </c>
      <c r="D95" s="5" t="s">
        <v>95</v>
      </c>
      <c r="E95" s="5" t="s">
        <v>99</v>
      </c>
      <c r="F95" s="5"/>
      <c r="G95" s="65" t="e">
        <f>SUM(G96)</f>
        <v>#REF!</v>
      </c>
    </row>
    <row r="96" spans="1:7" ht="12.75" hidden="1">
      <c r="A96" s="6" t="s">
        <v>100</v>
      </c>
      <c r="B96" s="7"/>
      <c r="C96" s="5" t="s">
        <v>93</v>
      </c>
      <c r="D96" s="5" t="s">
        <v>95</v>
      </c>
      <c r="E96" s="5" t="s">
        <v>99</v>
      </c>
      <c r="F96" s="5" t="s">
        <v>101</v>
      </c>
      <c r="G96" s="65" t="e">
        <f>SUM(#REF!)</f>
        <v>#REF!</v>
      </c>
    </row>
    <row r="97" spans="1:7" ht="12.75" hidden="1">
      <c r="A97" s="6" t="s">
        <v>155</v>
      </c>
      <c r="B97" s="7"/>
      <c r="C97" s="5" t="s">
        <v>93</v>
      </c>
      <c r="D97" s="31" t="s">
        <v>107</v>
      </c>
      <c r="E97" s="5"/>
      <c r="F97" s="5"/>
      <c r="G97" s="65"/>
    </row>
    <row r="98" spans="1:7" ht="12.75" hidden="1">
      <c r="A98" s="6" t="s">
        <v>155</v>
      </c>
      <c r="B98" s="7"/>
      <c r="C98" s="5" t="s">
        <v>93</v>
      </c>
      <c r="D98" s="29" t="s">
        <v>107</v>
      </c>
      <c r="E98" s="5"/>
      <c r="F98" s="5"/>
      <c r="G98" s="65"/>
    </row>
    <row r="99" spans="1:7" ht="38.25">
      <c r="A99" s="2" t="s">
        <v>257</v>
      </c>
      <c r="B99" s="7"/>
      <c r="C99" s="5" t="s">
        <v>93</v>
      </c>
      <c r="D99" s="29" t="s">
        <v>107</v>
      </c>
      <c r="E99" s="5"/>
      <c r="F99" s="5"/>
      <c r="G99" s="65">
        <v>126762</v>
      </c>
    </row>
    <row r="100" spans="1:7" ht="12.75">
      <c r="A100" s="30" t="s">
        <v>18</v>
      </c>
      <c r="B100" s="7"/>
      <c r="C100" s="31" t="s">
        <v>128</v>
      </c>
      <c r="D100" s="5"/>
      <c r="E100" s="4" t="s">
        <v>36</v>
      </c>
      <c r="F100" s="4" t="s">
        <v>36</v>
      </c>
      <c r="G100" s="70">
        <f>G101+G103</f>
        <v>3446150.81</v>
      </c>
    </row>
    <row r="101" spans="1:7" ht="16.5" customHeight="1">
      <c r="A101" s="39" t="s">
        <v>131</v>
      </c>
      <c r="B101" s="7"/>
      <c r="C101" s="29" t="s">
        <v>128</v>
      </c>
      <c r="D101" s="31" t="s">
        <v>221</v>
      </c>
      <c r="E101" s="5"/>
      <c r="F101" s="5"/>
      <c r="G101" s="42">
        <v>835816.31</v>
      </c>
    </row>
    <row r="102" spans="1:7" ht="16.5" customHeight="1" hidden="1">
      <c r="A102" s="39" t="s">
        <v>132</v>
      </c>
      <c r="B102" s="7"/>
      <c r="C102" s="29" t="s">
        <v>128</v>
      </c>
      <c r="D102" s="29" t="s">
        <v>130</v>
      </c>
      <c r="E102" s="5"/>
      <c r="F102" s="5"/>
      <c r="G102" s="42"/>
    </row>
    <row r="103" spans="1:7" ht="27" customHeight="1">
      <c r="A103" s="37" t="s">
        <v>138</v>
      </c>
      <c r="B103" s="7"/>
      <c r="C103" s="29" t="s">
        <v>128</v>
      </c>
      <c r="D103" s="31" t="s">
        <v>130</v>
      </c>
      <c r="E103" s="5"/>
      <c r="F103" s="5"/>
      <c r="G103" s="42">
        <v>2610334.5</v>
      </c>
    </row>
    <row r="104" spans="1:7" ht="25.5" hidden="1">
      <c r="A104" s="15" t="s">
        <v>96</v>
      </c>
      <c r="B104" s="7"/>
      <c r="C104" s="5" t="s">
        <v>107</v>
      </c>
      <c r="D104" s="5" t="s">
        <v>107</v>
      </c>
      <c r="E104" s="5" t="s">
        <v>97</v>
      </c>
      <c r="F104" s="5"/>
      <c r="G104" s="14" t="e">
        <f>SUM(G105)</f>
        <v>#REF!</v>
      </c>
    </row>
    <row r="105" spans="1:7" ht="12.75" hidden="1">
      <c r="A105" s="2" t="s">
        <v>110</v>
      </c>
      <c r="B105" s="7"/>
      <c r="C105" s="5" t="s">
        <v>107</v>
      </c>
      <c r="D105" s="5" t="s">
        <v>107</v>
      </c>
      <c r="E105" s="5" t="s">
        <v>108</v>
      </c>
      <c r="F105" s="5"/>
      <c r="G105" s="14" t="e">
        <f>SUM(G106)</f>
        <v>#REF!</v>
      </c>
    </row>
    <row r="106" spans="1:7" ht="12.75" hidden="1">
      <c r="A106" s="16" t="s">
        <v>109</v>
      </c>
      <c r="B106" s="7"/>
      <c r="C106" s="5" t="s">
        <v>107</v>
      </c>
      <c r="D106" s="5" t="s">
        <v>107</v>
      </c>
      <c r="E106" s="5" t="s">
        <v>108</v>
      </c>
      <c r="F106" s="5" t="s">
        <v>23</v>
      </c>
      <c r="G106" s="14" t="e">
        <f>SUM(#REF!)</f>
        <v>#REF!</v>
      </c>
    </row>
  </sheetData>
  <sheetProtection/>
  <mergeCells count="5">
    <mergeCell ref="A8:F8"/>
    <mergeCell ref="A7:G7"/>
    <mergeCell ref="E1:G1"/>
    <mergeCell ref="E2:G2"/>
    <mergeCell ref="E3:G3"/>
  </mergeCells>
  <printOptions/>
  <pageMargins left="0.7" right="0.7" top="0.75" bottom="0.75" header="0.3" footer="0.3"/>
  <pageSetup horizontalDpi="600" verticalDpi="600" orientation="portrait" paperSize="9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05"/>
  <sheetViews>
    <sheetView tabSelected="1" view="pageBreakPreview" zoomScale="90" zoomScaleNormal="90" zoomScaleSheetLayoutView="90" workbookViewId="0" topLeftCell="A1">
      <selection activeCell="L16" sqref="L16"/>
    </sheetView>
  </sheetViews>
  <sheetFormatPr defaultColWidth="9.140625" defaultRowHeight="12.75"/>
  <cols>
    <col min="1" max="1" width="42.28125" style="0" customWidth="1"/>
    <col min="2" max="2" width="6.140625" style="0" customWidth="1"/>
    <col min="3" max="3" width="7.8515625" style="0" customWidth="1"/>
    <col min="4" max="4" width="7.28125" style="0" customWidth="1"/>
    <col min="5" max="5" width="13.57421875" style="0" customWidth="1"/>
    <col min="6" max="6" width="4.421875" style="0" bestFit="1" customWidth="1"/>
    <col min="7" max="7" width="19.57421875" style="0" customWidth="1"/>
    <col min="8" max="8" width="2.7109375" style="0" hidden="1" customWidth="1"/>
    <col min="9" max="10" width="0" style="80" hidden="1" customWidth="1"/>
  </cols>
  <sheetData>
    <row r="1" spans="5:7" ht="12.75">
      <c r="E1" s="84" t="s">
        <v>157</v>
      </c>
      <c r="F1" s="84"/>
      <c r="G1" s="84"/>
    </row>
    <row r="2" spans="5:7" ht="12.75">
      <c r="E2" s="85" t="s">
        <v>254</v>
      </c>
      <c r="F2" s="85"/>
      <c r="G2" s="85"/>
    </row>
    <row r="3" spans="5:7" ht="12.75">
      <c r="E3" s="88" t="s">
        <v>271</v>
      </c>
      <c r="F3" s="88"/>
      <c r="G3" s="88"/>
    </row>
    <row r="4" spans="6:7" ht="12.75">
      <c r="F4" s="1"/>
      <c r="G4" s="1"/>
    </row>
    <row r="5" spans="6:7" ht="12.75">
      <c r="F5" s="1"/>
      <c r="G5" s="1"/>
    </row>
    <row r="6" spans="6:7" ht="12.75">
      <c r="F6" s="1"/>
      <c r="G6" s="1"/>
    </row>
    <row r="7" spans="1:7" ht="42.75" customHeight="1">
      <c r="A7" s="87" t="s">
        <v>255</v>
      </c>
      <c r="B7" s="87"/>
      <c r="C7" s="87"/>
      <c r="D7" s="87"/>
      <c r="E7" s="87"/>
      <c r="F7" s="87"/>
      <c r="G7" s="87"/>
    </row>
    <row r="8" spans="1:6" ht="12.75">
      <c r="A8" s="82"/>
      <c r="B8" s="82"/>
      <c r="C8" s="82"/>
      <c r="D8" s="82"/>
      <c r="E8" s="82"/>
      <c r="F8" s="82"/>
    </row>
    <row r="9" ht="12.75" customHeight="1" hidden="1"/>
    <row r="10" ht="12.75">
      <c r="G10" t="s">
        <v>136</v>
      </c>
    </row>
    <row r="11" spans="1:7" ht="12.75">
      <c r="A11" s="3" t="s">
        <v>4</v>
      </c>
      <c r="B11" s="3" t="s">
        <v>10</v>
      </c>
      <c r="C11" s="3" t="s">
        <v>6</v>
      </c>
      <c r="D11" s="3" t="s">
        <v>7</v>
      </c>
      <c r="E11" s="3" t="s">
        <v>5</v>
      </c>
      <c r="F11" s="3" t="s">
        <v>8</v>
      </c>
      <c r="G11" s="3" t="s">
        <v>9</v>
      </c>
    </row>
    <row r="12" spans="1:7" ht="12.75">
      <c r="A12" s="8"/>
      <c r="B12" s="4"/>
      <c r="C12" s="4" t="s">
        <v>36</v>
      </c>
      <c r="D12" s="4" t="s">
        <v>36</v>
      </c>
      <c r="E12" s="4" t="s">
        <v>36</v>
      </c>
      <c r="F12" s="4" t="s">
        <v>36</v>
      </c>
      <c r="G12" s="40"/>
    </row>
    <row r="13" spans="1:8" ht="12.75">
      <c r="A13" s="11" t="s">
        <v>35</v>
      </c>
      <c r="B13" s="10">
        <v>906</v>
      </c>
      <c r="C13" s="4" t="s">
        <v>36</v>
      </c>
      <c r="D13" s="4" t="s">
        <v>36</v>
      </c>
      <c r="E13" s="4" t="s">
        <v>36</v>
      </c>
      <c r="F13" s="4" t="s">
        <v>36</v>
      </c>
      <c r="G13" s="76">
        <f>G14+G53+G59+G66+G105+G166+G191+G186</f>
        <v>63240032.29</v>
      </c>
      <c r="H13" s="27"/>
    </row>
    <row r="14" spans="1:10" s="36" customFormat="1" ht="21" customHeight="1">
      <c r="A14" s="44" t="s">
        <v>37</v>
      </c>
      <c r="B14" s="45">
        <v>906</v>
      </c>
      <c r="C14" s="44" t="s">
        <v>38</v>
      </c>
      <c r="D14" s="44" t="s">
        <v>38</v>
      </c>
      <c r="E14" s="44" t="s">
        <v>36</v>
      </c>
      <c r="F14" s="44" t="s">
        <v>36</v>
      </c>
      <c r="G14" s="73">
        <f>G15+G17+G32</f>
        <v>11717803.25</v>
      </c>
      <c r="I14" s="81"/>
      <c r="J14" s="81"/>
    </row>
    <row r="15" spans="1:7" ht="38.25" customHeight="1">
      <c r="A15" s="30" t="s">
        <v>118</v>
      </c>
      <c r="B15" s="38">
        <v>906</v>
      </c>
      <c r="C15" s="34" t="s">
        <v>38</v>
      </c>
      <c r="D15" s="34" t="s">
        <v>119</v>
      </c>
      <c r="E15" s="34"/>
      <c r="F15" s="34"/>
      <c r="G15" s="70">
        <f>G16</f>
        <v>170500</v>
      </c>
    </row>
    <row r="16" spans="1:7" ht="39.75" customHeight="1">
      <c r="A16" s="39" t="s">
        <v>146</v>
      </c>
      <c r="B16" s="28" t="s">
        <v>120</v>
      </c>
      <c r="C16" s="5" t="s">
        <v>38</v>
      </c>
      <c r="D16" s="5" t="s">
        <v>119</v>
      </c>
      <c r="E16" s="29" t="s">
        <v>168</v>
      </c>
      <c r="F16" s="29" t="s">
        <v>139</v>
      </c>
      <c r="G16" s="69">
        <v>170500</v>
      </c>
    </row>
    <row r="17" spans="1:7" ht="64.5" customHeight="1">
      <c r="A17" s="30" t="s">
        <v>39</v>
      </c>
      <c r="B17" s="33">
        <v>906</v>
      </c>
      <c r="C17" s="30" t="s">
        <v>38</v>
      </c>
      <c r="D17" s="30" t="s">
        <v>40</v>
      </c>
      <c r="E17" s="30" t="s">
        <v>36</v>
      </c>
      <c r="F17" s="30" t="s">
        <v>36</v>
      </c>
      <c r="G17" s="70">
        <f>G18+G21+G24+G28+G30</f>
        <v>9333586.73</v>
      </c>
    </row>
    <row r="18" spans="1:7" ht="27.75" customHeight="1">
      <c r="A18" s="2" t="s">
        <v>147</v>
      </c>
      <c r="B18" s="7">
        <v>906</v>
      </c>
      <c r="C18" s="4" t="s">
        <v>38</v>
      </c>
      <c r="D18" s="4" t="s">
        <v>40</v>
      </c>
      <c r="E18" s="52">
        <v>8630100100</v>
      </c>
      <c r="F18" s="4" t="s">
        <v>36</v>
      </c>
      <c r="G18" s="65">
        <f>G19+G20</f>
        <v>1203077.72</v>
      </c>
    </row>
    <row r="19" spans="1:8" ht="38.25">
      <c r="A19" s="39" t="s">
        <v>145</v>
      </c>
      <c r="B19" s="7">
        <v>906</v>
      </c>
      <c r="C19" s="4" t="s">
        <v>38</v>
      </c>
      <c r="D19" s="4" t="s">
        <v>40</v>
      </c>
      <c r="E19" s="52">
        <v>8630100100</v>
      </c>
      <c r="F19" s="4">
        <v>121</v>
      </c>
      <c r="G19" s="65">
        <v>943765.26</v>
      </c>
      <c r="H19" s="57"/>
    </row>
    <row r="20" spans="1:7" ht="51.75" customHeight="1">
      <c r="A20" s="39" t="s">
        <v>167</v>
      </c>
      <c r="B20" s="7">
        <v>906</v>
      </c>
      <c r="C20" s="4" t="s">
        <v>38</v>
      </c>
      <c r="D20" s="4" t="s">
        <v>40</v>
      </c>
      <c r="E20" s="52">
        <v>8630100100</v>
      </c>
      <c r="F20" s="4">
        <v>129</v>
      </c>
      <c r="G20" s="65">
        <v>259312.46</v>
      </c>
    </row>
    <row r="21" spans="1:7" ht="28.5" customHeight="1">
      <c r="A21" s="39" t="s">
        <v>140</v>
      </c>
      <c r="B21" s="7">
        <v>906</v>
      </c>
      <c r="C21" s="5" t="s">
        <v>38</v>
      </c>
      <c r="D21" s="4" t="s">
        <v>40</v>
      </c>
      <c r="E21" s="52">
        <v>8640100100</v>
      </c>
      <c r="F21" s="4" t="s">
        <v>36</v>
      </c>
      <c r="G21" s="65">
        <f>G22+G23</f>
        <v>5645866.29</v>
      </c>
    </row>
    <row r="22" spans="1:7" ht="38.25" customHeight="1">
      <c r="A22" s="39" t="s">
        <v>145</v>
      </c>
      <c r="B22" s="7">
        <v>906</v>
      </c>
      <c r="C22" s="4" t="s">
        <v>38</v>
      </c>
      <c r="D22" s="4" t="s">
        <v>40</v>
      </c>
      <c r="E22" s="52">
        <v>8640100100</v>
      </c>
      <c r="F22" s="4">
        <v>121</v>
      </c>
      <c r="G22" s="65">
        <v>4411666.18</v>
      </c>
    </row>
    <row r="23" spans="1:7" ht="51">
      <c r="A23" s="39" t="s">
        <v>167</v>
      </c>
      <c r="B23" s="7">
        <v>906</v>
      </c>
      <c r="C23" s="4" t="s">
        <v>38</v>
      </c>
      <c r="D23" s="4" t="s">
        <v>40</v>
      </c>
      <c r="E23" s="52">
        <v>8640100100</v>
      </c>
      <c r="F23" s="4">
        <v>129</v>
      </c>
      <c r="G23" s="65">
        <v>1234200.11</v>
      </c>
    </row>
    <row r="24" spans="1:10" s="53" customFormat="1" ht="25.5">
      <c r="A24" s="39" t="s">
        <v>159</v>
      </c>
      <c r="B24" s="7">
        <v>906</v>
      </c>
      <c r="C24" s="4" t="s">
        <v>38</v>
      </c>
      <c r="D24" s="4" t="s">
        <v>40</v>
      </c>
      <c r="E24" s="52">
        <v>8640100120</v>
      </c>
      <c r="F24" s="4" t="s">
        <v>36</v>
      </c>
      <c r="G24" s="65">
        <f>G25+G26+G27</f>
        <v>2242642.72</v>
      </c>
      <c r="H24" s="54"/>
      <c r="I24" s="80"/>
      <c r="J24" s="80"/>
    </row>
    <row r="25" spans="1:10" s="53" customFormat="1" ht="38.25">
      <c r="A25" s="39" t="s">
        <v>169</v>
      </c>
      <c r="B25" s="7">
        <v>906</v>
      </c>
      <c r="C25" s="4" t="s">
        <v>38</v>
      </c>
      <c r="D25" s="4" t="s">
        <v>40</v>
      </c>
      <c r="E25" s="52">
        <v>8640100120</v>
      </c>
      <c r="F25" s="4">
        <v>244</v>
      </c>
      <c r="G25" s="65">
        <v>2241087.89</v>
      </c>
      <c r="H25" s="54"/>
      <c r="I25" s="80"/>
      <c r="J25" s="80"/>
    </row>
    <row r="26" spans="1:10" s="53" customFormat="1" ht="25.5">
      <c r="A26" s="39" t="s">
        <v>142</v>
      </c>
      <c r="B26" s="7">
        <v>906</v>
      </c>
      <c r="C26" s="4" t="s">
        <v>38</v>
      </c>
      <c r="D26" s="4" t="s">
        <v>40</v>
      </c>
      <c r="E26" s="52">
        <v>8640100120</v>
      </c>
      <c r="F26" s="4">
        <v>852</v>
      </c>
      <c r="G26" s="65">
        <v>63.95</v>
      </c>
      <c r="H26" s="54"/>
      <c r="I26" s="80"/>
      <c r="J26" s="80"/>
    </row>
    <row r="27" spans="1:8" ht="18.75" customHeight="1">
      <c r="A27" s="39" t="s">
        <v>202</v>
      </c>
      <c r="B27" s="7">
        <v>906</v>
      </c>
      <c r="C27" s="4" t="s">
        <v>38</v>
      </c>
      <c r="D27" s="4" t="s">
        <v>40</v>
      </c>
      <c r="E27" s="52">
        <v>8640100120</v>
      </c>
      <c r="F27" s="4">
        <v>853</v>
      </c>
      <c r="G27" s="65">
        <v>1490.88</v>
      </c>
      <c r="H27" s="54"/>
    </row>
    <row r="28" spans="1:10" s="53" customFormat="1" ht="50.25" customHeight="1">
      <c r="A28" s="39" t="s">
        <v>143</v>
      </c>
      <c r="B28" s="7">
        <v>906</v>
      </c>
      <c r="C28" s="4" t="s">
        <v>38</v>
      </c>
      <c r="D28" s="4" t="s">
        <v>40</v>
      </c>
      <c r="E28" s="52">
        <v>8640102810</v>
      </c>
      <c r="F28" s="4" t="s">
        <v>36</v>
      </c>
      <c r="G28" s="65">
        <v>207000</v>
      </c>
      <c r="H28" s="54"/>
      <c r="I28" s="80"/>
      <c r="J28" s="80"/>
    </row>
    <row r="29" spans="1:7" ht="20.25" customHeight="1">
      <c r="A29" s="39" t="s">
        <v>144</v>
      </c>
      <c r="B29" s="7">
        <v>906</v>
      </c>
      <c r="C29" s="4" t="s">
        <v>38</v>
      </c>
      <c r="D29" s="4" t="s">
        <v>40</v>
      </c>
      <c r="E29" s="52">
        <v>8640102810</v>
      </c>
      <c r="F29" s="4">
        <v>540</v>
      </c>
      <c r="G29" s="65">
        <v>207000</v>
      </c>
    </row>
    <row r="30" spans="1:7" ht="78.75" customHeight="1">
      <c r="A30" s="39" t="s">
        <v>161</v>
      </c>
      <c r="B30" s="7">
        <v>906</v>
      </c>
      <c r="C30" s="4" t="s">
        <v>38</v>
      </c>
      <c r="D30" s="4" t="s">
        <v>40</v>
      </c>
      <c r="E30" s="52">
        <v>8640102850</v>
      </c>
      <c r="F30" s="4" t="s">
        <v>36</v>
      </c>
      <c r="G30" s="65">
        <v>35000</v>
      </c>
    </row>
    <row r="31" spans="1:7" ht="27.75" customHeight="1">
      <c r="A31" s="39" t="s">
        <v>144</v>
      </c>
      <c r="B31" s="7">
        <v>906</v>
      </c>
      <c r="C31" s="4" t="s">
        <v>38</v>
      </c>
      <c r="D31" s="4" t="s">
        <v>40</v>
      </c>
      <c r="E31" s="52">
        <v>8640102850</v>
      </c>
      <c r="F31" s="4">
        <v>540</v>
      </c>
      <c r="G31" s="65">
        <v>35000</v>
      </c>
    </row>
    <row r="32" spans="1:7" ht="27" customHeight="1">
      <c r="A32" s="30" t="s">
        <v>121</v>
      </c>
      <c r="B32" s="33">
        <v>906</v>
      </c>
      <c r="C32" s="30" t="s">
        <v>38</v>
      </c>
      <c r="D32" s="34" t="s">
        <v>117</v>
      </c>
      <c r="E32" s="34"/>
      <c r="F32" s="34"/>
      <c r="G32" s="70">
        <f>G33+G37+G39+G41+G43+G45+G47+G49</f>
        <v>2213716.52</v>
      </c>
    </row>
    <row r="33" spans="1:7" ht="38.25" customHeight="1">
      <c r="A33" s="2" t="s">
        <v>170</v>
      </c>
      <c r="B33" s="7">
        <v>906</v>
      </c>
      <c r="C33" s="4" t="s">
        <v>38</v>
      </c>
      <c r="D33" s="52">
        <v>113</v>
      </c>
      <c r="E33" s="31" t="s">
        <v>171</v>
      </c>
      <c r="F33" s="4" t="s">
        <v>36</v>
      </c>
      <c r="G33" s="65">
        <f>G34+G35+G36</f>
        <v>289609.06</v>
      </c>
    </row>
    <row r="34" spans="1:7" ht="41.25" customHeight="1">
      <c r="A34" s="39" t="s">
        <v>145</v>
      </c>
      <c r="B34" s="7">
        <v>906</v>
      </c>
      <c r="C34" s="4" t="s">
        <v>38</v>
      </c>
      <c r="D34" s="52">
        <v>113</v>
      </c>
      <c r="E34" s="31" t="s">
        <v>171</v>
      </c>
      <c r="F34" s="4">
        <v>121</v>
      </c>
      <c r="G34" s="65">
        <v>200594.98</v>
      </c>
    </row>
    <row r="35" spans="1:7" ht="51" customHeight="1">
      <c r="A35" s="37" t="s">
        <v>167</v>
      </c>
      <c r="B35" s="7">
        <v>906</v>
      </c>
      <c r="C35" s="4" t="s">
        <v>38</v>
      </c>
      <c r="D35" s="52">
        <v>113</v>
      </c>
      <c r="E35" s="31" t="s">
        <v>171</v>
      </c>
      <c r="F35" s="4">
        <v>129</v>
      </c>
      <c r="G35" s="65">
        <v>59371.68</v>
      </c>
    </row>
    <row r="36" spans="1:7" ht="40.5" customHeight="1">
      <c r="A36" s="37" t="s">
        <v>169</v>
      </c>
      <c r="B36" s="7">
        <v>906</v>
      </c>
      <c r="C36" s="4" t="s">
        <v>38</v>
      </c>
      <c r="D36" s="52">
        <v>113</v>
      </c>
      <c r="E36" s="31" t="s">
        <v>171</v>
      </c>
      <c r="F36" s="4">
        <v>244</v>
      </c>
      <c r="G36" s="65">
        <v>29642.4</v>
      </c>
    </row>
    <row r="37" spans="1:7" ht="18" customHeight="1">
      <c r="A37" s="37" t="s">
        <v>225</v>
      </c>
      <c r="B37" s="7">
        <v>906</v>
      </c>
      <c r="C37" s="4" t="s">
        <v>38</v>
      </c>
      <c r="D37" s="5" t="s">
        <v>117</v>
      </c>
      <c r="E37" s="31" t="s">
        <v>226</v>
      </c>
      <c r="F37" s="5"/>
      <c r="G37" s="65">
        <v>18000</v>
      </c>
    </row>
    <row r="38" spans="1:7" ht="30" customHeight="1">
      <c r="A38" s="39" t="s">
        <v>141</v>
      </c>
      <c r="B38" s="7">
        <v>906</v>
      </c>
      <c r="C38" s="4" t="s">
        <v>38</v>
      </c>
      <c r="D38" s="5" t="s">
        <v>117</v>
      </c>
      <c r="E38" s="31" t="s">
        <v>226</v>
      </c>
      <c r="F38" s="4">
        <v>244</v>
      </c>
      <c r="G38" s="65">
        <v>18000</v>
      </c>
    </row>
    <row r="39" spans="1:7" ht="16.5" customHeight="1">
      <c r="A39" s="37" t="s">
        <v>198</v>
      </c>
      <c r="B39" s="7">
        <v>906</v>
      </c>
      <c r="C39" s="4" t="s">
        <v>38</v>
      </c>
      <c r="D39" s="5" t="s">
        <v>117</v>
      </c>
      <c r="E39" s="31" t="s">
        <v>197</v>
      </c>
      <c r="F39" s="5"/>
      <c r="G39" s="65">
        <f>G40</f>
        <v>67667.64</v>
      </c>
    </row>
    <row r="40" spans="1:7" ht="31.5" customHeight="1">
      <c r="A40" s="39" t="s">
        <v>141</v>
      </c>
      <c r="B40" s="7">
        <v>906</v>
      </c>
      <c r="C40" s="4" t="s">
        <v>38</v>
      </c>
      <c r="D40" s="5" t="s">
        <v>117</v>
      </c>
      <c r="E40" s="31" t="s">
        <v>197</v>
      </c>
      <c r="F40" s="4">
        <v>244</v>
      </c>
      <c r="G40" s="65">
        <v>67667.64</v>
      </c>
    </row>
    <row r="41" spans="1:7" ht="19.5" customHeight="1">
      <c r="A41" s="37" t="s">
        <v>266</v>
      </c>
      <c r="B41" s="7">
        <v>906</v>
      </c>
      <c r="C41" s="4" t="s">
        <v>38</v>
      </c>
      <c r="D41" s="5" t="s">
        <v>117</v>
      </c>
      <c r="E41" s="31" t="s">
        <v>199</v>
      </c>
      <c r="F41" s="5"/>
      <c r="G41" s="65">
        <f>G42</f>
        <v>276316.98</v>
      </c>
    </row>
    <row r="42" spans="1:7" ht="16.5" customHeight="1">
      <c r="A42" s="37" t="s">
        <v>265</v>
      </c>
      <c r="B42" s="7">
        <v>906</v>
      </c>
      <c r="C42" s="4" t="s">
        <v>38</v>
      </c>
      <c r="D42" s="5" t="s">
        <v>117</v>
      </c>
      <c r="E42" s="31" t="s">
        <v>199</v>
      </c>
      <c r="F42" s="4">
        <v>360</v>
      </c>
      <c r="G42" s="65">
        <v>276316.98</v>
      </c>
    </row>
    <row r="43" spans="1:7" ht="21.75" customHeight="1">
      <c r="A43" s="37" t="s">
        <v>201</v>
      </c>
      <c r="B43" s="7">
        <v>906</v>
      </c>
      <c r="C43" s="4" t="s">
        <v>38</v>
      </c>
      <c r="D43" s="5" t="s">
        <v>117</v>
      </c>
      <c r="E43" s="31" t="s">
        <v>200</v>
      </c>
      <c r="F43" s="5"/>
      <c r="G43" s="65">
        <v>5922.8</v>
      </c>
    </row>
    <row r="44" spans="1:7" ht="18.75" customHeight="1">
      <c r="A44" s="39" t="s">
        <v>202</v>
      </c>
      <c r="B44" s="7">
        <v>906</v>
      </c>
      <c r="C44" s="4" t="s">
        <v>38</v>
      </c>
      <c r="D44" s="5" t="s">
        <v>117</v>
      </c>
      <c r="E44" s="31" t="s">
        <v>200</v>
      </c>
      <c r="F44" s="4">
        <v>853</v>
      </c>
      <c r="G44" s="65">
        <v>5922.8</v>
      </c>
    </row>
    <row r="45" spans="1:7" ht="32.25" customHeight="1">
      <c r="A45" s="37" t="s">
        <v>148</v>
      </c>
      <c r="B45" s="7">
        <v>906</v>
      </c>
      <c r="C45" s="4" t="s">
        <v>38</v>
      </c>
      <c r="D45" s="5" t="s">
        <v>117</v>
      </c>
      <c r="E45" s="31" t="s">
        <v>172</v>
      </c>
      <c r="F45" s="5"/>
      <c r="G45" s="65">
        <f>G46</f>
        <v>104870.45</v>
      </c>
    </row>
    <row r="46" spans="1:7" ht="30" customHeight="1">
      <c r="A46" s="39" t="s">
        <v>141</v>
      </c>
      <c r="B46" s="7">
        <v>906</v>
      </c>
      <c r="C46" s="4" t="s">
        <v>38</v>
      </c>
      <c r="D46" s="5" t="s">
        <v>117</v>
      </c>
      <c r="E46" s="31" t="s">
        <v>172</v>
      </c>
      <c r="F46" s="4">
        <v>244</v>
      </c>
      <c r="G46" s="65">
        <v>104870.45</v>
      </c>
    </row>
    <row r="47" spans="1:7" ht="18.75" customHeight="1">
      <c r="A47" s="37" t="s">
        <v>173</v>
      </c>
      <c r="B47" s="7">
        <v>906</v>
      </c>
      <c r="C47" s="4" t="s">
        <v>38</v>
      </c>
      <c r="D47" s="5" t="s">
        <v>117</v>
      </c>
      <c r="E47" s="31" t="s">
        <v>174</v>
      </c>
      <c r="F47" s="5"/>
      <c r="G47" s="65">
        <f>G48</f>
        <v>27688.86</v>
      </c>
    </row>
    <row r="48" spans="1:7" ht="30" customHeight="1">
      <c r="A48" s="39" t="s">
        <v>141</v>
      </c>
      <c r="B48" s="7">
        <v>906</v>
      </c>
      <c r="C48" s="4" t="s">
        <v>38</v>
      </c>
      <c r="D48" s="5" t="s">
        <v>117</v>
      </c>
      <c r="E48" s="31" t="s">
        <v>174</v>
      </c>
      <c r="F48" s="4">
        <v>244</v>
      </c>
      <c r="G48" s="65">
        <v>27688.86</v>
      </c>
    </row>
    <row r="49" spans="1:7" ht="25.5">
      <c r="A49" s="37" t="s">
        <v>176</v>
      </c>
      <c r="B49" s="7">
        <v>906</v>
      </c>
      <c r="C49" s="4" t="s">
        <v>38</v>
      </c>
      <c r="D49" s="5" t="s">
        <v>117</v>
      </c>
      <c r="E49" s="31" t="s">
        <v>175</v>
      </c>
      <c r="F49" s="5"/>
      <c r="G49" s="65">
        <f>G50+G52</f>
        <v>1423640.73</v>
      </c>
    </row>
    <row r="50" spans="1:7" ht="52.5" customHeight="1">
      <c r="A50" s="37" t="s">
        <v>167</v>
      </c>
      <c r="B50" s="7">
        <v>906</v>
      </c>
      <c r="C50" s="4" t="s">
        <v>38</v>
      </c>
      <c r="D50" s="5" t="s">
        <v>117</v>
      </c>
      <c r="E50" s="31" t="s">
        <v>175</v>
      </c>
      <c r="F50" s="4">
        <v>129</v>
      </c>
      <c r="G50" s="65">
        <v>1032.53</v>
      </c>
    </row>
    <row r="51" spans="1:8" ht="46.5" customHeight="1" hidden="1">
      <c r="A51" s="39" t="s">
        <v>141</v>
      </c>
      <c r="B51" s="7">
        <v>906</v>
      </c>
      <c r="C51" s="4" t="s">
        <v>38</v>
      </c>
      <c r="D51" s="5" t="s">
        <v>117</v>
      </c>
      <c r="E51" s="31" t="s">
        <v>175</v>
      </c>
      <c r="F51" s="4">
        <v>244</v>
      </c>
      <c r="G51" s="65">
        <v>575226.9</v>
      </c>
      <c r="H51" s="53"/>
    </row>
    <row r="52" spans="1:7" ht="39.75" customHeight="1">
      <c r="A52" s="39" t="s">
        <v>169</v>
      </c>
      <c r="B52" s="7">
        <v>906</v>
      </c>
      <c r="C52" s="4" t="s">
        <v>38</v>
      </c>
      <c r="D52" s="5" t="s">
        <v>117</v>
      </c>
      <c r="E52" s="29" t="s">
        <v>175</v>
      </c>
      <c r="F52" s="29" t="s">
        <v>150</v>
      </c>
      <c r="G52" s="65">
        <v>1422608.2</v>
      </c>
    </row>
    <row r="53" spans="1:8" ht="18" customHeight="1">
      <c r="A53" s="46" t="s">
        <v>31</v>
      </c>
      <c r="B53" s="45">
        <v>906</v>
      </c>
      <c r="C53" s="47" t="s">
        <v>32</v>
      </c>
      <c r="D53" s="47" t="s">
        <v>32</v>
      </c>
      <c r="E53" s="47"/>
      <c r="F53" s="47"/>
      <c r="G53" s="77">
        <f>G54</f>
        <v>195080</v>
      </c>
      <c r="H53" s="53"/>
    </row>
    <row r="54" spans="1:7" ht="41.25" customHeight="1">
      <c r="A54" s="2" t="s">
        <v>58</v>
      </c>
      <c r="B54" s="7">
        <v>906</v>
      </c>
      <c r="C54" s="5" t="s">
        <v>32</v>
      </c>
      <c r="D54" s="5" t="s">
        <v>57</v>
      </c>
      <c r="E54" s="31" t="s">
        <v>177</v>
      </c>
      <c r="F54" s="5"/>
      <c r="G54" s="65">
        <f>G55+G56+G57+G58</f>
        <v>195080</v>
      </c>
    </row>
    <row r="55" spans="1:8" ht="40.5" customHeight="1">
      <c r="A55" s="39" t="s">
        <v>145</v>
      </c>
      <c r="B55" s="7">
        <v>906</v>
      </c>
      <c r="C55" s="5" t="s">
        <v>32</v>
      </c>
      <c r="D55" s="5" t="s">
        <v>57</v>
      </c>
      <c r="E55" s="31" t="s">
        <v>177</v>
      </c>
      <c r="F55" s="29" t="s">
        <v>149</v>
      </c>
      <c r="G55" s="65">
        <v>140631</v>
      </c>
      <c r="H55" s="53"/>
    </row>
    <row r="56" spans="1:7" ht="42" customHeight="1">
      <c r="A56" s="39" t="s">
        <v>158</v>
      </c>
      <c r="B56" s="7">
        <v>906</v>
      </c>
      <c r="C56" s="5" t="s">
        <v>32</v>
      </c>
      <c r="D56" s="5" t="s">
        <v>57</v>
      </c>
      <c r="E56" s="31" t="s">
        <v>177</v>
      </c>
      <c r="F56" s="29" t="s">
        <v>164</v>
      </c>
      <c r="G56" s="65">
        <v>7776</v>
      </c>
    </row>
    <row r="57" spans="1:8" ht="51" customHeight="1">
      <c r="A57" s="37" t="s">
        <v>167</v>
      </c>
      <c r="B57" s="7">
        <v>906</v>
      </c>
      <c r="C57" s="4">
        <v>200</v>
      </c>
      <c r="D57" s="29" t="s">
        <v>57</v>
      </c>
      <c r="E57" s="31" t="s">
        <v>177</v>
      </c>
      <c r="F57" s="4">
        <v>129</v>
      </c>
      <c r="G57" s="66">
        <v>41391</v>
      </c>
      <c r="H57" s="53"/>
    </row>
    <row r="58" spans="1:7" ht="43.5" customHeight="1">
      <c r="A58" s="37" t="s">
        <v>169</v>
      </c>
      <c r="B58" s="7">
        <v>906</v>
      </c>
      <c r="C58" s="4">
        <v>200</v>
      </c>
      <c r="D58" s="29" t="s">
        <v>57</v>
      </c>
      <c r="E58" s="31" t="s">
        <v>177</v>
      </c>
      <c r="F58" s="4">
        <v>244</v>
      </c>
      <c r="G58" s="66">
        <v>5282</v>
      </c>
    </row>
    <row r="59" spans="1:7" ht="30.75" customHeight="1">
      <c r="A59" s="44" t="s">
        <v>203</v>
      </c>
      <c r="B59" s="45">
        <v>906</v>
      </c>
      <c r="C59" s="47" t="s">
        <v>33</v>
      </c>
      <c r="D59" s="47" t="s">
        <v>33</v>
      </c>
      <c r="E59" s="47"/>
      <c r="F59" s="47"/>
      <c r="G59" s="73">
        <f>G60+G62+G64</f>
        <v>1346320</v>
      </c>
    </row>
    <row r="60" spans="1:7" ht="54.75" customHeight="1">
      <c r="A60" s="56" t="s">
        <v>227</v>
      </c>
      <c r="B60" s="33">
        <v>906</v>
      </c>
      <c r="C60" s="34" t="s">
        <v>33</v>
      </c>
      <c r="D60" s="34" t="s">
        <v>34</v>
      </c>
      <c r="E60" s="63" t="s">
        <v>205</v>
      </c>
      <c r="F60" s="34"/>
      <c r="G60" s="70">
        <v>1156250</v>
      </c>
    </row>
    <row r="61" spans="1:7" ht="41.25" customHeight="1">
      <c r="A61" s="2" t="s">
        <v>169</v>
      </c>
      <c r="B61" s="7">
        <v>906</v>
      </c>
      <c r="C61" s="31" t="s">
        <v>33</v>
      </c>
      <c r="D61" s="63" t="s">
        <v>34</v>
      </c>
      <c r="E61" s="63" t="s">
        <v>205</v>
      </c>
      <c r="F61" s="75" t="s">
        <v>150</v>
      </c>
      <c r="G61" s="65">
        <v>1156250</v>
      </c>
    </row>
    <row r="62" spans="1:7" ht="46.5" customHeight="1">
      <c r="A62" s="56" t="s">
        <v>206</v>
      </c>
      <c r="B62" s="33">
        <v>906</v>
      </c>
      <c r="C62" s="34" t="s">
        <v>33</v>
      </c>
      <c r="D62" s="34" t="s">
        <v>34</v>
      </c>
      <c r="E62" s="63" t="s">
        <v>207</v>
      </c>
      <c r="F62" s="34"/>
      <c r="G62" s="70">
        <v>93750</v>
      </c>
    </row>
    <row r="63" spans="1:7" ht="41.25" customHeight="1">
      <c r="A63" s="2" t="s">
        <v>169</v>
      </c>
      <c r="B63" s="7">
        <v>906</v>
      </c>
      <c r="C63" s="31" t="s">
        <v>33</v>
      </c>
      <c r="D63" s="63" t="s">
        <v>34</v>
      </c>
      <c r="E63" s="63" t="s">
        <v>207</v>
      </c>
      <c r="F63" s="75" t="s">
        <v>150</v>
      </c>
      <c r="G63" s="65">
        <v>93750</v>
      </c>
    </row>
    <row r="64" spans="1:7" ht="30" customHeight="1">
      <c r="A64" s="56" t="s">
        <v>228</v>
      </c>
      <c r="B64" s="33">
        <v>906</v>
      </c>
      <c r="C64" s="34" t="s">
        <v>33</v>
      </c>
      <c r="D64" s="34" t="s">
        <v>34</v>
      </c>
      <c r="E64" s="63" t="s">
        <v>204</v>
      </c>
      <c r="F64" s="34"/>
      <c r="G64" s="70">
        <f>G65</f>
        <v>96320</v>
      </c>
    </row>
    <row r="65" spans="1:7" ht="38.25" customHeight="1">
      <c r="A65" s="2" t="s">
        <v>169</v>
      </c>
      <c r="B65" s="7">
        <v>906</v>
      </c>
      <c r="C65" s="31" t="s">
        <v>33</v>
      </c>
      <c r="D65" s="63" t="s">
        <v>34</v>
      </c>
      <c r="E65" s="63" t="s">
        <v>207</v>
      </c>
      <c r="F65" s="75" t="s">
        <v>150</v>
      </c>
      <c r="G65" s="65">
        <v>96320</v>
      </c>
    </row>
    <row r="66" spans="1:7" ht="20.25" customHeight="1">
      <c r="A66" s="44" t="s">
        <v>85</v>
      </c>
      <c r="B66" s="45">
        <v>906</v>
      </c>
      <c r="C66" s="47" t="s">
        <v>86</v>
      </c>
      <c r="D66" s="47" t="s">
        <v>86</v>
      </c>
      <c r="E66" s="63"/>
      <c r="F66" s="47"/>
      <c r="G66" s="73">
        <f>G67+G100</f>
        <v>11614928.940000001</v>
      </c>
    </row>
    <row r="67" spans="1:7" ht="24.75" customHeight="1">
      <c r="A67" s="56" t="s">
        <v>163</v>
      </c>
      <c r="B67" s="33">
        <v>906</v>
      </c>
      <c r="C67" s="34" t="s">
        <v>86</v>
      </c>
      <c r="D67" s="34" t="s">
        <v>123</v>
      </c>
      <c r="E67" s="47"/>
      <c r="F67" s="34"/>
      <c r="G67" s="70">
        <f>G68+G70+G83+G87+G94+G96+G98</f>
        <v>11261893.71</v>
      </c>
    </row>
    <row r="68" spans="1:7" ht="23.25" customHeight="1">
      <c r="A68" s="2" t="s">
        <v>179</v>
      </c>
      <c r="B68" s="7">
        <v>906</v>
      </c>
      <c r="C68" s="31" t="s">
        <v>86</v>
      </c>
      <c r="D68" s="63" t="s">
        <v>123</v>
      </c>
      <c r="E68" s="34" t="s">
        <v>205</v>
      </c>
      <c r="F68" s="64"/>
      <c r="G68" s="65">
        <v>647500</v>
      </c>
    </row>
    <row r="69" spans="1:7" ht="38.25" customHeight="1">
      <c r="A69" s="2" t="s">
        <v>169</v>
      </c>
      <c r="B69" s="7">
        <v>906</v>
      </c>
      <c r="C69" s="31" t="s">
        <v>86</v>
      </c>
      <c r="D69" s="31" t="s">
        <v>123</v>
      </c>
      <c r="E69" s="63" t="s">
        <v>205</v>
      </c>
      <c r="F69" s="31" t="s">
        <v>150</v>
      </c>
      <c r="G69" s="65">
        <v>647500</v>
      </c>
    </row>
    <row r="70" spans="1:7" ht="30.75" customHeight="1">
      <c r="A70" s="2" t="s">
        <v>206</v>
      </c>
      <c r="B70" s="7">
        <v>906</v>
      </c>
      <c r="C70" s="31" t="s">
        <v>86</v>
      </c>
      <c r="D70" s="63" t="s">
        <v>123</v>
      </c>
      <c r="E70" s="63" t="s">
        <v>207</v>
      </c>
      <c r="F70" s="64"/>
      <c r="G70" s="65">
        <v>52500</v>
      </c>
    </row>
    <row r="71" spans="1:7" ht="38.25">
      <c r="A71" s="2" t="s">
        <v>169</v>
      </c>
      <c r="B71" s="7">
        <v>906</v>
      </c>
      <c r="C71" s="31" t="s">
        <v>86</v>
      </c>
      <c r="D71" s="63" t="s">
        <v>123</v>
      </c>
      <c r="E71" s="63" t="s">
        <v>207</v>
      </c>
      <c r="F71" s="63" t="s">
        <v>150</v>
      </c>
      <c r="G71" s="65">
        <v>52500</v>
      </c>
    </row>
    <row r="72" spans="1:7" ht="344.25" customHeight="1" hidden="1">
      <c r="A72" s="2" t="s">
        <v>179</v>
      </c>
      <c r="B72" s="7">
        <v>906</v>
      </c>
      <c r="C72" s="31" t="s">
        <v>86</v>
      </c>
      <c r="D72" s="63" t="s">
        <v>123</v>
      </c>
      <c r="E72" s="63" t="s">
        <v>207</v>
      </c>
      <c r="F72" s="64"/>
      <c r="G72" s="65">
        <v>1169892.77</v>
      </c>
    </row>
    <row r="73" spans="1:7" ht="409.5" customHeight="1" hidden="1">
      <c r="A73" s="2" t="s">
        <v>151</v>
      </c>
      <c r="B73" s="7">
        <v>906</v>
      </c>
      <c r="C73" s="31" t="s">
        <v>86</v>
      </c>
      <c r="D73" s="31" t="s">
        <v>123</v>
      </c>
      <c r="E73" s="63" t="s">
        <v>178</v>
      </c>
      <c r="F73" s="31" t="s">
        <v>156</v>
      </c>
      <c r="G73" s="65">
        <v>267310.16</v>
      </c>
    </row>
    <row r="74" spans="1:7" ht="30" customHeight="1" hidden="1">
      <c r="A74" s="2" t="s">
        <v>165</v>
      </c>
      <c r="B74" s="7">
        <v>906</v>
      </c>
      <c r="C74" s="31" t="s">
        <v>86</v>
      </c>
      <c r="D74" s="63" t="s">
        <v>123</v>
      </c>
      <c r="E74" s="63" t="s">
        <v>178</v>
      </c>
      <c r="F74" s="64"/>
      <c r="G74" s="65">
        <v>32000</v>
      </c>
    </row>
    <row r="75" spans="1:7" ht="409.5" customHeight="1" hidden="1">
      <c r="A75" s="2" t="s">
        <v>141</v>
      </c>
      <c r="B75" s="7">
        <v>906</v>
      </c>
      <c r="C75" s="31" t="s">
        <v>86</v>
      </c>
      <c r="D75" s="31" t="s">
        <v>123</v>
      </c>
      <c r="E75" s="63" t="s">
        <v>182</v>
      </c>
      <c r="F75" s="31" t="s">
        <v>150</v>
      </c>
      <c r="G75" s="65">
        <v>32000</v>
      </c>
    </row>
    <row r="76" spans="1:7" ht="30" customHeight="1" hidden="1">
      <c r="A76" s="46" t="s">
        <v>11</v>
      </c>
      <c r="B76" s="45">
        <v>906</v>
      </c>
      <c r="C76" s="47" t="s">
        <v>12</v>
      </c>
      <c r="D76" s="47" t="s">
        <v>12</v>
      </c>
      <c r="E76" s="63" t="s">
        <v>182</v>
      </c>
      <c r="F76" s="47"/>
      <c r="G76" s="73">
        <v>1358523.03</v>
      </c>
    </row>
    <row r="77" spans="1:7" ht="12.75" customHeight="1" hidden="1">
      <c r="A77" s="32" t="s">
        <v>62</v>
      </c>
      <c r="B77" s="33">
        <v>906</v>
      </c>
      <c r="C77" s="34" t="s">
        <v>12</v>
      </c>
      <c r="D77" s="34" t="s">
        <v>61</v>
      </c>
      <c r="E77" s="47"/>
      <c r="F77" s="34"/>
      <c r="G77" s="70">
        <v>37413.7</v>
      </c>
    </row>
    <row r="78" spans="1:7" ht="30" customHeight="1" hidden="1">
      <c r="A78" s="2" t="s">
        <v>183</v>
      </c>
      <c r="B78" s="7">
        <v>906</v>
      </c>
      <c r="C78" s="5" t="s">
        <v>12</v>
      </c>
      <c r="D78" s="5" t="s">
        <v>61</v>
      </c>
      <c r="E78" s="34"/>
      <c r="F78" s="5"/>
      <c r="G78" s="65">
        <v>35000</v>
      </c>
    </row>
    <row r="79" spans="1:7" ht="31.5" customHeight="1" hidden="1">
      <c r="A79" s="39" t="s">
        <v>141</v>
      </c>
      <c r="B79" s="7">
        <v>906</v>
      </c>
      <c r="C79" s="5" t="s">
        <v>12</v>
      </c>
      <c r="D79" s="5" t="s">
        <v>61</v>
      </c>
      <c r="E79" s="31" t="s">
        <v>184</v>
      </c>
      <c r="F79" s="29" t="s">
        <v>150</v>
      </c>
      <c r="G79" s="65">
        <v>35000</v>
      </c>
    </row>
    <row r="80" spans="1:7" ht="409.5" customHeight="1" hidden="1">
      <c r="A80" s="2" t="s">
        <v>185</v>
      </c>
      <c r="B80" s="7">
        <v>906</v>
      </c>
      <c r="C80" s="5" t="s">
        <v>12</v>
      </c>
      <c r="D80" s="5" t="s">
        <v>61</v>
      </c>
      <c r="E80" s="31" t="s">
        <v>184</v>
      </c>
      <c r="F80" s="5"/>
      <c r="G80" s="65">
        <v>2413.7</v>
      </c>
    </row>
    <row r="81" spans="1:7" ht="34.5" customHeight="1" hidden="1">
      <c r="A81" s="39" t="s">
        <v>141</v>
      </c>
      <c r="B81" s="7">
        <v>906</v>
      </c>
      <c r="C81" s="5" t="s">
        <v>12</v>
      </c>
      <c r="D81" s="5" t="s">
        <v>61</v>
      </c>
      <c r="E81" s="31" t="s">
        <v>186</v>
      </c>
      <c r="F81" s="29" t="s">
        <v>150</v>
      </c>
      <c r="G81" s="65">
        <v>2413.7</v>
      </c>
    </row>
    <row r="82" spans="1:7" ht="21.75" customHeight="1" hidden="1">
      <c r="A82" s="48" t="s">
        <v>13</v>
      </c>
      <c r="B82" s="33">
        <v>906</v>
      </c>
      <c r="C82" s="49" t="s">
        <v>12</v>
      </c>
      <c r="D82" s="49" t="s">
        <v>14</v>
      </c>
      <c r="E82" s="31" t="s">
        <v>186</v>
      </c>
      <c r="F82" s="49"/>
      <c r="G82" s="71">
        <v>68990</v>
      </c>
    </row>
    <row r="83" spans="1:7" ht="30.75" customHeight="1">
      <c r="A83" s="2" t="s">
        <v>165</v>
      </c>
      <c r="B83" s="7">
        <v>906</v>
      </c>
      <c r="C83" s="31" t="s">
        <v>86</v>
      </c>
      <c r="D83" s="31" t="s">
        <v>123</v>
      </c>
      <c r="E83" s="49" t="s">
        <v>229</v>
      </c>
      <c r="F83" s="31"/>
      <c r="G83" s="65">
        <v>2930600</v>
      </c>
    </row>
    <row r="84" spans="1:7" ht="25.5" customHeight="1" hidden="1">
      <c r="A84" s="2" t="s">
        <v>141</v>
      </c>
      <c r="B84" s="7">
        <v>906</v>
      </c>
      <c r="C84" s="31" t="s">
        <v>86</v>
      </c>
      <c r="D84" s="31" t="s">
        <v>123</v>
      </c>
      <c r="E84" s="63" t="s">
        <v>178</v>
      </c>
      <c r="F84" s="31" t="s">
        <v>150</v>
      </c>
      <c r="G84" s="65">
        <v>807808.9</v>
      </c>
    </row>
    <row r="85" spans="1:7" ht="39.75" customHeight="1">
      <c r="A85" s="55" t="s">
        <v>169</v>
      </c>
      <c r="B85" s="7">
        <v>906</v>
      </c>
      <c r="C85" s="23" t="s">
        <v>86</v>
      </c>
      <c r="D85" s="23" t="s">
        <v>123</v>
      </c>
      <c r="E85" s="63" t="s">
        <v>229</v>
      </c>
      <c r="F85" s="23" t="s">
        <v>150</v>
      </c>
      <c r="G85" s="72">
        <v>2930600</v>
      </c>
    </row>
    <row r="86" spans="1:10" s="36" customFormat="1" ht="42" customHeight="1" hidden="1">
      <c r="A86" s="25" t="s">
        <v>141</v>
      </c>
      <c r="B86" s="7">
        <v>906</v>
      </c>
      <c r="C86" s="23" t="s">
        <v>12</v>
      </c>
      <c r="D86" s="23" t="s">
        <v>14</v>
      </c>
      <c r="E86" s="23" t="s">
        <v>178</v>
      </c>
      <c r="F86" s="23" t="s">
        <v>150</v>
      </c>
      <c r="G86" s="72">
        <v>68990</v>
      </c>
      <c r="H86" s="35"/>
      <c r="I86" s="81"/>
      <c r="J86" s="81"/>
    </row>
    <row r="87" spans="1:8" ht="24" customHeight="1">
      <c r="A87" s="2" t="s">
        <v>230</v>
      </c>
      <c r="B87" s="7">
        <v>906</v>
      </c>
      <c r="C87" s="31" t="s">
        <v>86</v>
      </c>
      <c r="D87" s="63" t="s">
        <v>123</v>
      </c>
      <c r="E87" s="23" t="s">
        <v>178</v>
      </c>
      <c r="F87" s="64"/>
      <c r="G87" s="65">
        <f>G88+G89+G90+G92</f>
        <v>2227256.62</v>
      </c>
      <c r="H87" s="27"/>
    </row>
    <row r="88" spans="1:7" ht="42" customHeight="1">
      <c r="A88" s="25" t="s">
        <v>151</v>
      </c>
      <c r="B88" s="7">
        <v>906</v>
      </c>
      <c r="C88" s="23" t="s">
        <v>86</v>
      </c>
      <c r="D88" s="23" t="s">
        <v>123</v>
      </c>
      <c r="E88" s="63" t="s">
        <v>178</v>
      </c>
      <c r="F88" s="23" t="s">
        <v>156</v>
      </c>
      <c r="G88" s="72">
        <v>620805.69</v>
      </c>
    </row>
    <row r="89" spans="1:8" ht="52.5" customHeight="1">
      <c r="A89" s="25" t="s">
        <v>180</v>
      </c>
      <c r="B89" s="7">
        <v>906</v>
      </c>
      <c r="C89" s="23" t="s">
        <v>86</v>
      </c>
      <c r="D89" s="23" t="s">
        <v>123</v>
      </c>
      <c r="E89" s="63" t="s">
        <v>178</v>
      </c>
      <c r="F89" s="23" t="s">
        <v>181</v>
      </c>
      <c r="G89" s="72">
        <v>197394.2</v>
      </c>
      <c r="H89" s="57"/>
    </row>
    <row r="90" spans="1:8" ht="28.5" customHeight="1">
      <c r="A90" s="25" t="s">
        <v>141</v>
      </c>
      <c r="B90" s="7">
        <v>906</v>
      </c>
      <c r="C90" s="23" t="s">
        <v>86</v>
      </c>
      <c r="D90" s="23" t="s">
        <v>123</v>
      </c>
      <c r="E90" s="63" t="s">
        <v>178</v>
      </c>
      <c r="F90" s="23" t="s">
        <v>150</v>
      </c>
      <c r="G90" s="72">
        <v>1402036.73</v>
      </c>
      <c r="H90" s="57"/>
    </row>
    <row r="91" spans="1:8" ht="36" customHeight="1" hidden="1">
      <c r="A91" s="2" t="s">
        <v>208</v>
      </c>
      <c r="B91" s="7">
        <v>906</v>
      </c>
      <c r="C91" s="31" t="s">
        <v>86</v>
      </c>
      <c r="D91" s="63" t="s">
        <v>123</v>
      </c>
      <c r="E91" s="23" t="s">
        <v>182</v>
      </c>
      <c r="F91" s="64"/>
      <c r="G91" s="65">
        <v>4000000</v>
      </c>
      <c r="H91" s="57"/>
    </row>
    <row r="92" spans="1:7" ht="30" customHeight="1">
      <c r="A92" s="25" t="s">
        <v>142</v>
      </c>
      <c r="B92" s="7">
        <v>906</v>
      </c>
      <c r="C92" s="23" t="s">
        <v>86</v>
      </c>
      <c r="D92" s="23" t="s">
        <v>123</v>
      </c>
      <c r="E92" s="63" t="s">
        <v>178</v>
      </c>
      <c r="F92" s="23" t="s">
        <v>160</v>
      </c>
      <c r="G92" s="72">
        <v>7020</v>
      </c>
    </row>
    <row r="93" spans="1:7" ht="409.5" customHeight="1" hidden="1">
      <c r="A93" s="25" t="s">
        <v>141</v>
      </c>
      <c r="B93" s="7">
        <v>906</v>
      </c>
      <c r="C93" s="23" t="s">
        <v>86</v>
      </c>
      <c r="D93" s="23" t="s">
        <v>123</v>
      </c>
      <c r="E93" s="63" t="s">
        <v>209</v>
      </c>
      <c r="F93" s="23" t="s">
        <v>150</v>
      </c>
      <c r="G93" s="72">
        <v>4000000</v>
      </c>
    </row>
    <row r="94" spans="1:7" ht="31.5" customHeight="1">
      <c r="A94" s="2" t="s">
        <v>165</v>
      </c>
      <c r="B94" s="7">
        <v>906</v>
      </c>
      <c r="C94" s="31" t="s">
        <v>86</v>
      </c>
      <c r="D94" s="63" t="s">
        <v>123</v>
      </c>
      <c r="E94" s="23" t="s">
        <v>182</v>
      </c>
      <c r="F94" s="64"/>
      <c r="G94" s="65">
        <f>G95</f>
        <v>1078358.09</v>
      </c>
    </row>
    <row r="95" spans="1:7" ht="27.75" customHeight="1">
      <c r="A95" s="25" t="s">
        <v>141</v>
      </c>
      <c r="B95" s="7">
        <v>906</v>
      </c>
      <c r="C95" s="23" t="s">
        <v>86</v>
      </c>
      <c r="D95" s="23" t="s">
        <v>123</v>
      </c>
      <c r="E95" s="63" t="s">
        <v>182</v>
      </c>
      <c r="F95" s="23" t="s">
        <v>150</v>
      </c>
      <c r="G95" s="72">
        <v>1078358.09</v>
      </c>
    </row>
    <row r="96" spans="1:7" ht="26.25" customHeight="1">
      <c r="A96" s="2" t="s">
        <v>208</v>
      </c>
      <c r="B96" s="7">
        <v>906</v>
      </c>
      <c r="C96" s="31" t="s">
        <v>86</v>
      </c>
      <c r="D96" s="63" t="s">
        <v>123</v>
      </c>
      <c r="E96" s="23" t="s">
        <v>209</v>
      </c>
      <c r="F96" s="64"/>
      <c r="G96" s="65">
        <v>4000000</v>
      </c>
    </row>
    <row r="97" spans="1:7" ht="27" customHeight="1">
      <c r="A97" s="25" t="s">
        <v>141</v>
      </c>
      <c r="B97" s="7">
        <v>906</v>
      </c>
      <c r="C97" s="23" t="s">
        <v>86</v>
      </c>
      <c r="D97" s="23" t="s">
        <v>123</v>
      </c>
      <c r="E97" s="63" t="s">
        <v>209</v>
      </c>
      <c r="F97" s="23" t="s">
        <v>150</v>
      </c>
      <c r="G97" s="72">
        <v>4000000</v>
      </c>
    </row>
    <row r="98" spans="1:7" ht="27.75" customHeight="1">
      <c r="A98" s="2" t="s">
        <v>231</v>
      </c>
      <c r="B98" s="7">
        <v>906</v>
      </c>
      <c r="C98" s="31" t="s">
        <v>86</v>
      </c>
      <c r="D98" s="63" t="s">
        <v>123</v>
      </c>
      <c r="E98" s="23" t="s">
        <v>232</v>
      </c>
      <c r="F98" s="64"/>
      <c r="G98" s="65">
        <v>325679</v>
      </c>
    </row>
    <row r="99" spans="1:7" ht="32.25" customHeight="1">
      <c r="A99" s="25" t="s">
        <v>141</v>
      </c>
      <c r="B99" s="7">
        <v>906</v>
      </c>
      <c r="C99" s="23" t="s">
        <v>86</v>
      </c>
      <c r="D99" s="23" t="s">
        <v>123</v>
      </c>
      <c r="E99" s="63" t="s">
        <v>232</v>
      </c>
      <c r="F99" s="23" t="s">
        <v>150</v>
      </c>
      <c r="G99" s="72">
        <v>325679</v>
      </c>
    </row>
    <row r="100" spans="1:7" ht="19.5" customHeight="1">
      <c r="A100" s="56" t="s">
        <v>233</v>
      </c>
      <c r="B100" s="33">
        <v>906</v>
      </c>
      <c r="C100" s="34" t="s">
        <v>86</v>
      </c>
      <c r="D100" s="34" t="s">
        <v>88</v>
      </c>
      <c r="E100" s="47"/>
      <c r="F100" s="34"/>
      <c r="G100" s="70">
        <f>G101+G103</f>
        <v>353035.23</v>
      </c>
    </row>
    <row r="101" spans="1:7" ht="18.75" customHeight="1">
      <c r="A101" s="2" t="s">
        <v>259</v>
      </c>
      <c r="B101" s="7">
        <v>906</v>
      </c>
      <c r="C101" s="31" t="s">
        <v>86</v>
      </c>
      <c r="D101" s="63" t="s">
        <v>88</v>
      </c>
      <c r="E101" s="23" t="s">
        <v>226</v>
      </c>
      <c r="F101" s="64"/>
      <c r="G101" s="65">
        <v>255035.23</v>
      </c>
    </row>
    <row r="102" spans="1:7" ht="28.5" customHeight="1">
      <c r="A102" s="25" t="s">
        <v>141</v>
      </c>
      <c r="B102" s="7">
        <v>906</v>
      </c>
      <c r="C102" s="23" t="s">
        <v>86</v>
      </c>
      <c r="D102" s="23" t="s">
        <v>88</v>
      </c>
      <c r="E102" s="63" t="s">
        <v>226</v>
      </c>
      <c r="F102" s="23" t="s">
        <v>150</v>
      </c>
      <c r="G102" s="72">
        <v>255035.23</v>
      </c>
    </row>
    <row r="103" spans="1:7" ht="18.75" customHeight="1">
      <c r="A103" s="2" t="s">
        <v>234</v>
      </c>
      <c r="B103" s="7">
        <v>906</v>
      </c>
      <c r="C103" s="31" t="s">
        <v>86</v>
      </c>
      <c r="D103" s="63" t="s">
        <v>88</v>
      </c>
      <c r="E103" s="23" t="s">
        <v>258</v>
      </c>
      <c r="F103" s="64"/>
      <c r="G103" s="65">
        <f>G104</f>
        <v>98000</v>
      </c>
    </row>
    <row r="104" spans="1:7" ht="28.5" customHeight="1">
      <c r="A104" s="25" t="s">
        <v>141</v>
      </c>
      <c r="B104" s="7">
        <v>906</v>
      </c>
      <c r="C104" s="23" t="s">
        <v>86</v>
      </c>
      <c r="D104" s="23" t="s">
        <v>88</v>
      </c>
      <c r="E104" s="63" t="s">
        <v>258</v>
      </c>
      <c r="F104" s="23" t="s">
        <v>150</v>
      </c>
      <c r="G104" s="72">
        <v>98000</v>
      </c>
    </row>
    <row r="105" spans="1:7" ht="26.25" customHeight="1">
      <c r="A105" s="44" t="s">
        <v>11</v>
      </c>
      <c r="B105" s="45">
        <v>906</v>
      </c>
      <c r="C105" s="47" t="s">
        <v>12</v>
      </c>
      <c r="D105" s="47" t="s">
        <v>12</v>
      </c>
      <c r="E105" s="23"/>
      <c r="F105" s="47"/>
      <c r="G105" s="73">
        <f>G106+G116+G134+G157</f>
        <v>28174330.439999994</v>
      </c>
    </row>
    <row r="106" spans="1:7" ht="26.25" customHeight="1">
      <c r="A106" s="48" t="s">
        <v>62</v>
      </c>
      <c r="B106" s="33">
        <v>906</v>
      </c>
      <c r="C106" s="49" t="s">
        <v>12</v>
      </c>
      <c r="D106" s="49" t="s">
        <v>61</v>
      </c>
      <c r="E106" s="47"/>
      <c r="F106" s="49"/>
      <c r="G106" s="71">
        <f>G108+G111+G114</f>
        <v>3355901.54</v>
      </c>
    </row>
    <row r="107" spans="1:7" ht="44.25" customHeight="1" hidden="1">
      <c r="A107" s="48" t="s">
        <v>70</v>
      </c>
      <c r="B107" s="33">
        <v>906</v>
      </c>
      <c r="C107" s="49" t="s">
        <v>12</v>
      </c>
      <c r="D107" s="49" t="s">
        <v>69</v>
      </c>
      <c r="E107" s="49"/>
      <c r="F107" s="49"/>
      <c r="G107" s="71">
        <v>1152245.27</v>
      </c>
    </row>
    <row r="108" spans="1:10" s="36" customFormat="1" ht="37.5" customHeight="1">
      <c r="A108" s="55" t="s">
        <v>260</v>
      </c>
      <c r="B108" s="7">
        <v>906</v>
      </c>
      <c r="C108" s="23" t="s">
        <v>12</v>
      </c>
      <c r="D108" s="23" t="s">
        <v>61</v>
      </c>
      <c r="E108" s="23" t="s">
        <v>261</v>
      </c>
      <c r="F108" s="23"/>
      <c r="G108" s="72">
        <f>G110</f>
        <v>2991842</v>
      </c>
      <c r="I108" s="81"/>
      <c r="J108" s="81"/>
    </row>
    <row r="109" spans="1:7" ht="39" customHeight="1" hidden="1">
      <c r="A109" s="55" t="s">
        <v>187</v>
      </c>
      <c r="B109" s="7">
        <v>906</v>
      </c>
      <c r="C109" s="23" t="s">
        <v>12</v>
      </c>
      <c r="D109" s="23" t="s">
        <v>69</v>
      </c>
      <c r="E109" s="23" t="s">
        <v>184</v>
      </c>
      <c r="F109" s="23"/>
      <c r="G109" s="72">
        <v>1152245.27</v>
      </c>
    </row>
    <row r="110" spans="1:7" ht="29.25" customHeight="1">
      <c r="A110" s="25" t="s">
        <v>141</v>
      </c>
      <c r="B110" s="7">
        <v>906</v>
      </c>
      <c r="C110" s="23" t="s">
        <v>12</v>
      </c>
      <c r="D110" s="23" t="s">
        <v>61</v>
      </c>
      <c r="E110" s="23" t="s">
        <v>261</v>
      </c>
      <c r="F110" s="23" t="s">
        <v>150</v>
      </c>
      <c r="G110" s="72">
        <v>2991842</v>
      </c>
    </row>
    <row r="111" spans="1:10" s="36" customFormat="1" ht="37.5" customHeight="1">
      <c r="A111" s="55" t="s">
        <v>183</v>
      </c>
      <c r="B111" s="7">
        <v>906</v>
      </c>
      <c r="C111" s="23" t="s">
        <v>12</v>
      </c>
      <c r="D111" s="23" t="s">
        <v>61</v>
      </c>
      <c r="E111" s="23" t="s">
        <v>184</v>
      </c>
      <c r="F111" s="23"/>
      <c r="G111" s="72">
        <v>35000</v>
      </c>
      <c r="I111" s="81"/>
      <c r="J111" s="81"/>
    </row>
    <row r="112" spans="1:7" ht="39" customHeight="1" hidden="1">
      <c r="A112" s="55" t="s">
        <v>187</v>
      </c>
      <c r="B112" s="7">
        <v>906</v>
      </c>
      <c r="C112" s="23" t="s">
        <v>12</v>
      </c>
      <c r="D112" s="23" t="s">
        <v>69</v>
      </c>
      <c r="E112" s="23" t="s">
        <v>184</v>
      </c>
      <c r="F112" s="23"/>
      <c r="G112" s="72">
        <v>1152245.27</v>
      </c>
    </row>
    <row r="113" spans="1:7" ht="29.25" customHeight="1">
      <c r="A113" s="25" t="s">
        <v>141</v>
      </c>
      <c r="B113" s="7">
        <v>906</v>
      </c>
      <c r="C113" s="23" t="s">
        <v>12</v>
      </c>
      <c r="D113" s="23" t="s">
        <v>61</v>
      </c>
      <c r="E113" s="23" t="s">
        <v>184</v>
      </c>
      <c r="F113" s="23" t="s">
        <v>150</v>
      </c>
      <c r="G113" s="72">
        <v>35000</v>
      </c>
    </row>
    <row r="114" spans="1:7" ht="30.75" customHeight="1">
      <c r="A114" s="55" t="s">
        <v>185</v>
      </c>
      <c r="B114" s="7">
        <v>906</v>
      </c>
      <c r="C114" s="23" t="s">
        <v>12</v>
      </c>
      <c r="D114" s="23" t="s">
        <v>61</v>
      </c>
      <c r="E114" s="23" t="s">
        <v>186</v>
      </c>
      <c r="F114" s="23"/>
      <c r="G114" s="72">
        <f>G115</f>
        <v>329059.54</v>
      </c>
    </row>
    <row r="115" spans="1:7" ht="27.75" customHeight="1">
      <c r="A115" s="25" t="s">
        <v>141</v>
      </c>
      <c r="B115" s="7">
        <v>906</v>
      </c>
      <c r="C115" s="23" t="s">
        <v>12</v>
      </c>
      <c r="D115" s="23" t="s">
        <v>61</v>
      </c>
      <c r="E115" s="23" t="s">
        <v>186</v>
      </c>
      <c r="F115" s="23" t="s">
        <v>150</v>
      </c>
      <c r="G115" s="72">
        <v>329059.54</v>
      </c>
    </row>
    <row r="116" spans="1:7" ht="23.25" customHeight="1">
      <c r="A116" s="48" t="s">
        <v>13</v>
      </c>
      <c r="B116" s="33">
        <v>906</v>
      </c>
      <c r="C116" s="49" t="s">
        <v>12</v>
      </c>
      <c r="D116" s="49" t="s">
        <v>14</v>
      </c>
      <c r="E116" s="23"/>
      <c r="F116" s="49"/>
      <c r="G116" s="71">
        <f>G117+G119+G121+G125+G128+G130+G132</f>
        <v>19298043.959999997</v>
      </c>
    </row>
    <row r="117" spans="1:7" ht="20.25" customHeight="1">
      <c r="A117" s="26" t="s">
        <v>235</v>
      </c>
      <c r="B117" s="7">
        <v>906</v>
      </c>
      <c r="C117" s="23" t="s">
        <v>12</v>
      </c>
      <c r="D117" s="23" t="s">
        <v>14</v>
      </c>
      <c r="E117" s="23" t="s">
        <v>210</v>
      </c>
      <c r="F117" s="23"/>
      <c r="G117" s="72">
        <v>116727.44</v>
      </c>
    </row>
    <row r="118" spans="1:7" ht="28.5" customHeight="1">
      <c r="A118" s="25" t="s">
        <v>141</v>
      </c>
      <c r="B118" s="7">
        <v>906</v>
      </c>
      <c r="C118" s="23" t="s">
        <v>12</v>
      </c>
      <c r="D118" s="23" t="s">
        <v>14</v>
      </c>
      <c r="E118" s="23" t="s">
        <v>210</v>
      </c>
      <c r="F118" s="23" t="s">
        <v>212</v>
      </c>
      <c r="G118" s="72">
        <v>116727.44</v>
      </c>
    </row>
    <row r="119" spans="1:7" ht="41.25" customHeight="1">
      <c r="A119" s="26" t="s">
        <v>262</v>
      </c>
      <c r="B119" s="7">
        <v>906</v>
      </c>
      <c r="C119" s="23" t="s">
        <v>12</v>
      </c>
      <c r="D119" s="23" t="s">
        <v>14</v>
      </c>
      <c r="E119" s="23" t="s">
        <v>263</v>
      </c>
      <c r="F119" s="23"/>
      <c r="G119" s="72">
        <f>G120</f>
        <v>13458230</v>
      </c>
    </row>
    <row r="120" spans="1:7" ht="42" customHeight="1">
      <c r="A120" s="25" t="s">
        <v>211</v>
      </c>
      <c r="B120" s="7">
        <v>906</v>
      </c>
      <c r="C120" s="23" t="s">
        <v>12</v>
      </c>
      <c r="D120" s="23" t="s">
        <v>14</v>
      </c>
      <c r="E120" s="23" t="s">
        <v>263</v>
      </c>
      <c r="F120" s="23" t="s">
        <v>212</v>
      </c>
      <c r="G120" s="72">
        <v>13458230</v>
      </c>
    </row>
    <row r="121" spans="1:7" ht="31.5" customHeight="1">
      <c r="A121" s="26" t="s">
        <v>236</v>
      </c>
      <c r="B121" s="7">
        <v>906</v>
      </c>
      <c r="C121" s="23" t="s">
        <v>12</v>
      </c>
      <c r="D121" s="23" t="s">
        <v>14</v>
      </c>
      <c r="E121" s="23" t="s">
        <v>237</v>
      </c>
      <c r="F121" s="23"/>
      <c r="G121" s="72">
        <v>3350000</v>
      </c>
    </row>
    <row r="122" spans="1:7" ht="42" customHeight="1">
      <c r="A122" s="25" t="s">
        <v>211</v>
      </c>
      <c r="B122" s="7">
        <v>906</v>
      </c>
      <c r="C122" s="23" t="s">
        <v>12</v>
      </c>
      <c r="D122" s="23" t="s">
        <v>14</v>
      </c>
      <c r="E122" s="23" t="s">
        <v>237</v>
      </c>
      <c r="F122" s="23" t="s">
        <v>212</v>
      </c>
      <c r="G122" s="72">
        <v>3350000</v>
      </c>
    </row>
    <row r="123" spans="1:7" ht="12.75" hidden="1">
      <c r="A123" s="26" t="s">
        <v>115</v>
      </c>
      <c r="B123" s="7">
        <v>906</v>
      </c>
      <c r="C123" s="23" t="s">
        <v>12</v>
      </c>
      <c r="D123" s="23" t="s">
        <v>69</v>
      </c>
      <c r="E123" s="23" t="s">
        <v>184</v>
      </c>
      <c r="F123" s="23"/>
      <c r="G123" s="72">
        <v>0</v>
      </c>
    </row>
    <row r="124" spans="1:7" ht="25.5" hidden="1">
      <c r="A124" s="25" t="s">
        <v>22</v>
      </c>
      <c r="B124" s="7">
        <v>906</v>
      </c>
      <c r="C124" s="23" t="s">
        <v>12</v>
      </c>
      <c r="D124" s="23" t="s">
        <v>69</v>
      </c>
      <c r="E124" s="23" t="s">
        <v>114</v>
      </c>
      <c r="F124" s="23" t="s">
        <v>23</v>
      </c>
      <c r="G124" s="72">
        <v>0</v>
      </c>
    </row>
    <row r="125" spans="1:7" ht="42" customHeight="1">
      <c r="A125" s="26" t="s">
        <v>183</v>
      </c>
      <c r="B125" s="7">
        <v>906</v>
      </c>
      <c r="C125" s="23" t="s">
        <v>12</v>
      </c>
      <c r="D125" s="23" t="s">
        <v>14</v>
      </c>
      <c r="E125" s="23" t="s">
        <v>184</v>
      </c>
      <c r="F125" s="23"/>
      <c r="G125" s="72">
        <f>G127</f>
        <v>224390</v>
      </c>
    </row>
    <row r="126" spans="1:7" ht="38.25" hidden="1">
      <c r="A126" s="26" t="s">
        <v>213</v>
      </c>
      <c r="B126" s="7">
        <v>906</v>
      </c>
      <c r="C126" s="23" t="s">
        <v>12</v>
      </c>
      <c r="D126" s="23" t="s">
        <v>14</v>
      </c>
      <c r="E126" s="23" t="s">
        <v>114</v>
      </c>
      <c r="F126" s="23"/>
      <c r="G126" s="72">
        <v>65000</v>
      </c>
    </row>
    <row r="127" spans="1:7" ht="27.75" customHeight="1">
      <c r="A127" s="25" t="s">
        <v>141</v>
      </c>
      <c r="B127" s="7">
        <v>906</v>
      </c>
      <c r="C127" s="23" t="s">
        <v>12</v>
      </c>
      <c r="D127" s="23" t="s">
        <v>14</v>
      </c>
      <c r="E127" s="23" t="s">
        <v>184</v>
      </c>
      <c r="F127" s="23" t="s">
        <v>150</v>
      </c>
      <c r="G127" s="72">
        <v>224390</v>
      </c>
    </row>
    <row r="128" spans="1:7" ht="42" customHeight="1">
      <c r="A128" s="26" t="s">
        <v>238</v>
      </c>
      <c r="B128" s="7">
        <v>906</v>
      </c>
      <c r="C128" s="23" t="s">
        <v>12</v>
      </c>
      <c r="D128" s="23" t="s">
        <v>14</v>
      </c>
      <c r="E128" s="23" t="s">
        <v>214</v>
      </c>
      <c r="F128" s="23"/>
      <c r="G128" s="72">
        <f>G129</f>
        <v>275950</v>
      </c>
    </row>
    <row r="129" spans="1:7" ht="26.25" customHeight="1">
      <c r="A129" s="25" t="s">
        <v>141</v>
      </c>
      <c r="B129" s="7">
        <v>906</v>
      </c>
      <c r="C129" s="23" t="s">
        <v>12</v>
      </c>
      <c r="D129" s="23" t="s">
        <v>14</v>
      </c>
      <c r="E129" s="23" t="s">
        <v>214</v>
      </c>
      <c r="F129" s="23" t="s">
        <v>150</v>
      </c>
      <c r="G129" s="72">
        <v>275950</v>
      </c>
    </row>
    <row r="130" spans="1:7" ht="41.25" customHeight="1">
      <c r="A130" s="26" t="s">
        <v>262</v>
      </c>
      <c r="B130" s="7">
        <v>906</v>
      </c>
      <c r="C130" s="23" t="s">
        <v>12</v>
      </c>
      <c r="D130" s="23" t="s">
        <v>14</v>
      </c>
      <c r="E130" s="23" t="s">
        <v>264</v>
      </c>
      <c r="F130" s="23"/>
      <c r="G130" s="72">
        <f>G131</f>
        <v>820330</v>
      </c>
    </row>
    <row r="131" spans="1:7" ht="42" customHeight="1">
      <c r="A131" s="25" t="s">
        <v>211</v>
      </c>
      <c r="B131" s="7">
        <v>906</v>
      </c>
      <c r="C131" s="23" t="s">
        <v>12</v>
      </c>
      <c r="D131" s="23" t="s">
        <v>14</v>
      </c>
      <c r="E131" s="23" t="s">
        <v>264</v>
      </c>
      <c r="F131" s="23" t="s">
        <v>212</v>
      </c>
      <c r="G131" s="72">
        <v>820330</v>
      </c>
    </row>
    <row r="132" spans="1:7" ht="42" customHeight="1">
      <c r="A132" s="26" t="s">
        <v>238</v>
      </c>
      <c r="B132" s="7">
        <v>906</v>
      </c>
      <c r="C132" s="23" t="s">
        <v>12</v>
      </c>
      <c r="D132" s="23" t="s">
        <v>14</v>
      </c>
      <c r="E132" s="23" t="s">
        <v>239</v>
      </c>
      <c r="F132" s="23"/>
      <c r="G132" s="72">
        <f>G133</f>
        <v>1052416.52</v>
      </c>
    </row>
    <row r="133" spans="1:7" ht="40.5" customHeight="1">
      <c r="A133" s="25" t="s">
        <v>211</v>
      </c>
      <c r="B133" s="7">
        <v>906</v>
      </c>
      <c r="C133" s="23" t="s">
        <v>12</v>
      </c>
      <c r="D133" s="23" t="s">
        <v>14</v>
      </c>
      <c r="E133" s="23" t="s">
        <v>239</v>
      </c>
      <c r="F133" s="23" t="s">
        <v>212</v>
      </c>
      <c r="G133" s="72">
        <v>1052416.52</v>
      </c>
    </row>
    <row r="134" spans="1:7" ht="27.75" customHeight="1">
      <c r="A134" s="48" t="s">
        <v>70</v>
      </c>
      <c r="B134" s="33">
        <v>906</v>
      </c>
      <c r="C134" s="49" t="s">
        <v>12</v>
      </c>
      <c r="D134" s="49" t="s">
        <v>69</v>
      </c>
      <c r="E134" s="23"/>
      <c r="F134" s="49"/>
      <c r="G134" s="71">
        <f>G135+G137+G139+G142+G147+G149+G151+G153+G155</f>
        <v>4832655.629999999</v>
      </c>
    </row>
    <row r="135" spans="1:7" ht="54" customHeight="1">
      <c r="A135" s="26" t="s">
        <v>215</v>
      </c>
      <c r="B135" s="7">
        <v>906</v>
      </c>
      <c r="C135" s="23" t="s">
        <v>12</v>
      </c>
      <c r="D135" s="23" t="s">
        <v>69</v>
      </c>
      <c r="E135" s="23" t="s">
        <v>205</v>
      </c>
      <c r="F135" s="23"/>
      <c r="G135" s="72">
        <v>693463</v>
      </c>
    </row>
    <row r="136" spans="1:7" ht="30.75" customHeight="1">
      <c r="A136" s="25" t="s">
        <v>141</v>
      </c>
      <c r="B136" s="7">
        <v>906</v>
      </c>
      <c r="C136" s="23" t="s">
        <v>12</v>
      </c>
      <c r="D136" s="23" t="s">
        <v>69</v>
      </c>
      <c r="E136" s="23" t="s">
        <v>205</v>
      </c>
      <c r="F136" s="23" t="s">
        <v>150</v>
      </c>
      <c r="G136" s="72">
        <v>693463</v>
      </c>
    </row>
    <row r="137" spans="1:7" ht="30.75" customHeight="1">
      <c r="A137" s="26" t="s">
        <v>216</v>
      </c>
      <c r="B137" s="7">
        <v>906</v>
      </c>
      <c r="C137" s="23" t="s">
        <v>12</v>
      </c>
      <c r="D137" s="23" t="s">
        <v>69</v>
      </c>
      <c r="E137" s="23" t="s">
        <v>207</v>
      </c>
      <c r="F137" s="23"/>
      <c r="G137" s="72">
        <v>56223.5</v>
      </c>
    </row>
    <row r="138" spans="1:7" ht="30" customHeight="1">
      <c r="A138" s="25" t="s">
        <v>141</v>
      </c>
      <c r="B138" s="7">
        <v>906</v>
      </c>
      <c r="C138" s="23" t="s">
        <v>12</v>
      </c>
      <c r="D138" s="23" t="s">
        <v>69</v>
      </c>
      <c r="E138" s="23" t="s">
        <v>207</v>
      </c>
      <c r="F138" s="23" t="s">
        <v>150</v>
      </c>
      <c r="G138" s="72">
        <v>56223.5</v>
      </c>
    </row>
    <row r="139" spans="1:7" ht="38.25">
      <c r="A139" s="26" t="s">
        <v>240</v>
      </c>
      <c r="B139" s="7">
        <v>906</v>
      </c>
      <c r="C139" s="23" t="s">
        <v>12</v>
      </c>
      <c r="D139" s="23" t="s">
        <v>69</v>
      </c>
      <c r="E139" s="23" t="s">
        <v>241</v>
      </c>
      <c r="F139" s="23"/>
      <c r="G139" s="72">
        <v>350000</v>
      </c>
    </row>
    <row r="140" spans="1:7" ht="38.25" hidden="1">
      <c r="A140" s="26" t="s">
        <v>187</v>
      </c>
      <c r="B140" s="7">
        <v>906</v>
      </c>
      <c r="C140" s="23" t="s">
        <v>12</v>
      </c>
      <c r="D140" s="23" t="s">
        <v>69</v>
      </c>
      <c r="E140" s="23" t="s">
        <v>207</v>
      </c>
      <c r="F140" s="23"/>
      <c r="G140" s="72">
        <v>1179145.27</v>
      </c>
    </row>
    <row r="141" spans="1:7" ht="28.5" customHeight="1">
      <c r="A141" s="25" t="s">
        <v>141</v>
      </c>
      <c r="B141" s="7">
        <v>906</v>
      </c>
      <c r="C141" s="23" t="s">
        <v>12</v>
      </c>
      <c r="D141" s="23" t="s">
        <v>69</v>
      </c>
      <c r="E141" s="23" t="s">
        <v>241</v>
      </c>
      <c r="F141" s="23" t="s">
        <v>150</v>
      </c>
      <c r="G141" s="72">
        <v>350000</v>
      </c>
    </row>
    <row r="142" spans="1:7" ht="27" customHeight="1">
      <c r="A142" s="26" t="s">
        <v>267</v>
      </c>
      <c r="B142" s="7">
        <v>906</v>
      </c>
      <c r="C142" s="23" t="s">
        <v>12</v>
      </c>
      <c r="D142" s="23" t="s">
        <v>69</v>
      </c>
      <c r="E142" s="23" t="s">
        <v>242</v>
      </c>
      <c r="F142" s="23"/>
      <c r="G142" s="72">
        <v>1141600</v>
      </c>
    </row>
    <row r="143" spans="1:7" ht="25.5">
      <c r="A143" s="25" t="s">
        <v>141</v>
      </c>
      <c r="B143" s="7">
        <v>906</v>
      </c>
      <c r="C143" s="23" t="s">
        <v>12</v>
      </c>
      <c r="D143" s="23" t="s">
        <v>69</v>
      </c>
      <c r="E143" s="23" t="s">
        <v>242</v>
      </c>
      <c r="F143" s="23" t="s">
        <v>150</v>
      </c>
      <c r="G143" s="72">
        <v>1141600</v>
      </c>
    </row>
    <row r="144" spans="1:7" ht="38.25" hidden="1">
      <c r="A144" s="26" t="s">
        <v>217</v>
      </c>
      <c r="B144" s="7">
        <v>906</v>
      </c>
      <c r="C144" s="23" t="s">
        <v>12</v>
      </c>
      <c r="D144" s="23" t="s">
        <v>69</v>
      </c>
      <c r="E144" s="23" t="s">
        <v>188</v>
      </c>
      <c r="F144" s="23"/>
      <c r="G144" s="72">
        <v>39768</v>
      </c>
    </row>
    <row r="145" spans="1:7" ht="25.5" hidden="1">
      <c r="A145" s="25" t="s">
        <v>141</v>
      </c>
      <c r="B145" s="7">
        <v>906</v>
      </c>
      <c r="C145" s="23" t="s">
        <v>12</v>
      </c>
      <c r="D145" s="23" t="s">
        <v>69</v>
      </c>
      <c r="E145" s="23" t="s">
        <v>190</v>
      </c>
      <c r="F145" s="23" t="s">
        <v>150</v>
      </c>
      <c r="G145" s="72">
        <v>39768</v>
      </c>
    </row>
    <row r="146" spans="1:7" ht="30" customHeight="1" hidden="1">
      <c r="A146" s="48" t="s">
        <v>134</v>
      </c>
      <c r="B146" s="33">
        <v>906</v>
      </c>
      <c r="C146" s="49" t="s">
        <v>12</v>
      </c>
      <c r="D146" s="49" t="s">
        <v>129</v>
      </c>
      <c r="E146" s="23" t="s">
        <v>190</v>
      </c>
      <c r="F146" s="49"/>
      <c r="G146" s="71">
        <v>324119.51</v>
      </c>
    </row>
    <row r="147" spans="1:7" ht="38.25">
      <c r="A147" s="26" t="s">
        <v>189</v>
      </c>
      <c r="B147" s="7">
        <v>906</v>
      </c>
      <c r="C147" s="23" t="s">
        <v>12</v>
      </c>
      <c r="D147" s="23" t="s">
        <v>69</v>
      </c>
      <c r="E147" s="49" t="s">
        <v>188</v>
      </c>
      <c r="F147" s="23"/>
      <c r="G147" s="72">
        <f>G148</f>
        <v>2121579.86</v>
      </c>
    </row>
    <row r="148" spans="1:7" ht="38.25" customHeight="1">
      <c r="A148" s="25" t="s">
        <v>243</v>
      </c>
      <c r="B148" s="7">
        <v>906</v>
      </c>
      <c r="C148" s="23" t="s">
        <v>12</v>
      </c>
      <c r="D148" s="23" t="s">
        <v>69</v>
      </c>
      <c r="E148" s="23" t="s">
        <v>188</v>
      </c>
      <c r="F148" s="23" t="s">
        <v>150</v>
      </c>
      <c r="G148" s="72">
        <v>2121579.86</v>
      </c>
    </row>
    <row r="149" spans="1:7" ht="39" customHeight="1">
      <c r="A149" s="26" t="s">
        <v>217</v>
      </c>
      <c r="B149" s="7">
        <v>906</v>
      </c>
      <c r="C149" s="23" t="s">
        <v>12</v>
      </c>
      <c r="D149" s="23" t="s">
        <v>69</v>
      </c>
      <c r="E149" s="23" t="s">
        <v>190</v>
      </c>
      <c r="F149" s="23"/>
      <c r="G149" s="72">
        <f>G150</f>
        <v>73106</v>
      </c>
    </row>
    <row r="150" spans="1:7" ht="39.75" customHeight="1">
      <c r="A150" s="25" t="s">
        <v>243</v>
      </c>
      <c r="B150" s="7">
        <v>906</v>
      </c>
      <c r="C150" s="23" t="s">
        <v>12</v>
      </c>
      <c r="D150" s="23" t="s">
        <v>69</v>
      </c>
      <c r="E150" s="23" t="s">
        <v>190</v>
      </c>
      <c r="F150" s="23" t="s">
        <v>150</v>
      </c>
      <c r="G150" s="72">
        <v>73106</v>
      </c>
    </row>
    <row r="151" spans="1:7" ht="51">
      <c r="A151" s="26" t="s">
        <v>244</v>
      </c>
      <c r="B151" s="7">
        <v>906</v>
      </c>
      <c r="C151" s="23" t="s">
        <v>12</v>
      </c>
      <c r="D151" s="23" t="s">
        <v>69</v>
      </c>
      <c r="E151" s="23" t="s">
        <v>245</v>
      </c>
      <c r="F151" s="23"/>
      <c r="G151" s="72">
        <v>146699.27</v>
      </c>
    </row>
    <row r="152" spans="1:7" ht="38.25">
      <c r="A152" s="25" t="s">
        <v>243</v>
      </c>
      <c r="B152" s="7">
        <v>906</v>
      </c>
      <c r="C152" s="23" t="s">
        <v>12</v>
      </c>
      <c r="D152" s="23" t="s">
        <v>69</v>
      </c>
      <c r="E152" s="23" t="s">
        <v>245</v>
      </c>
      <c r="F152" s="23" t="s">
        <v>150</v>
      </c>
      <c r="G152" s="72">
        <v>146699.27</v>
      </c>
    </row>
    <row r="153" spans="1:7" ht="38.25">
      <c r="A153" s="26" t="s">
        <v>240</v>
      </c>
      <c r="B153" s="7">
        <v>906</v>
      </c>
      <c r="C153" s="23" t="s">
        <v>12</v>
      </c>
      <c r="D153" s="23" t="s">
        <v>69</v>
      </c>
      <c r="E153" s="23" t="s">
        <v>246</v>
      </c>
      <c r="F153" s="23"/>
      <c r="G153" s="72">
        <v>150000</v>
      </c>
    </row>
    <row r="154" spans="1:7" ht="38.25">
      <c r="A154" s="25" t="s">
        <v>243</v>
      </c>
      <c r="B154" s="7">
        <v>906</v>
      </c>
      <c r="C154" s="23" t="s">
        <v>12</v>
      </c>
      <c r="D154" s="23" t="s">
        <v>69</v>
      </c>
      <c r="E154" s="23" t="s">
        <v>246</v>
      </c>
      <c r="F154" s="23" t="s">
        <v>150</v>
      </c>
      <c r="G154" s="72">
        <v>150000</v>
      </c>
    </row>
    <row r="155" spans="1:7" ht="25.5">
      <c r="A155" s="26" t="s">
        <v>268</v>
      </c>
      <c r="B155" s="7">
        <v>906</v>
      </c>
      <c r="C155" s="23" t="s">
        <v>12</v>
      </c>
      <c r="D155" s="23" t="s">
        <v>69</v>
      </c>
      <c r="E155" s="23" t="s">
        <v>269</v>
      </c>
      <c r="F155" s="23"/>
      <c r="G155" s="72">
        <f>G156</f>
        <v>99984</v>
      </c>
    </row>
    <row r="156" spans="1:7" ht="38.25">
      <c r="A156" s="25" t="s">
        <v>243</v>
      </c>
      <c r="B156" s="7">
        <v>906</v>
      </c>
      <c r="C156" s="23" t="s">
        <v>12</v>
      </c>
      <c r="D156" s="23" t="s">
        <v>69</v>
      </c>
      <c r="E156" s="23" t="s">
        <v>269</v>
      </c>
      <c r="F156" s="23" t="s">
        <v>150</v>
      </c>
      <c r="G156" s="72">
        <v>99984</v>
      </c>
    </row>
    <row r="157" spans="1:7" ht="30.75" customHeight="1">
      <c r="A157" s="30" t="s">
        <v>247</v>
      </c>
      <c r="B157" s="33">
        <v>906</v>
      </c>
      <c r="C157" s="49" t="s">
        <v>12</v>
      </c>
      <c r="D157" s="49" t="s">
        <v>129</v>
      </c>
      <c r="E157" s="23"/>
      <c r="F157" s="49"/>
      <c r="G157" s="71">
        <f>G158+G164</f>
        <v>687729.31</v>
      </c>
    </row>
    <row r="158" spans="1:7" ht="38.25">
      <c r="A158" s="26" t="s">
        <v>189</v>
      </c>
      <c r="B158" s="7">
        <v>906</v>
      </c>
      <c r="C158" s="23" t="s">
        <v>12</v>
      </c>
      <c r="D158" s="23" t="s">
        <v>129</v>
      </c>
      <c r="E158" s="23" t="s">
        <v>190</v>
      </c>
      <c r="F158" s="23"/>
      <c r="G158" s="72">
        <f>G159+G160+G163</f>
        <v>478977.11</v>
      </c>
    </row>
    <row r="159" spans="1:7" ht="38.25">
      <c r="A159" s="25" t="s">
        <v>151</v>
      </c>
      <c r="B159" s="7">
        <v>906</v>
      </c>
      <c r="C159" s="23" t="s">
        <v>12</v>
      </c>
      <c r="D159" s="23" t="s">
        <v>129</v>
      </c>
      <c r="E159" s="63" t="s">
        <v>190</v>
      </c>
      <c r="F159" s="23" t="s">
        <v>156</v>
      </c>
      <c r="G159" s="72">
        <v>362038.54</v>
      </c>
    </row>
    <row r="160" spans="1:7" ht="51">
      <c r="A160" s="26" t="s">
        <v>180</v>
      </c>
      <c r="B160" s="7">
        <v>906</v>
      </c>
      <c r="C160" s="23" t="s">
        <v>12</v>
      </c>
      <c r="D160" s="23" t="s">
        <v>129</v>
      </c>
      <c r="E160" s="23" t="s">
        <v>190</v>
      </c>
      <c r="F160" s="23" t="s">
        <v>181</v>
      </c>
      <c r="G160" s="72">
        <v>112938.57</v>
      </c>
    </row>
    <row r="161" spans="1:7" ht="38.25" hidden="1">
      <c r="A161" s="26" t="s">
        <v>169</v>
      </c>
      <c r="B161" s="7">
        <v>906</v>
      </c>
      <c r="C161" s="23" t="s">
        <v>12</v>
      </c>
      <c r="D161" s="23" t="s">
        <v>129</v>
      </c>
      <c r="E161" s="23" t="s">
        <v>190</v>
      </c>
      <c r="F161" s="23" t="s">
        <v>150</v>
      </c>
      <c r="G161" s="72">
        <v>34698.3</v>
      </c>
    </row>
    <row r="162" spans="1:7" ht="25.5" hidden="1">
      <c r="A162" s="26" t="s">
        <v>218</v>
      </c>
      <c r="B162" s="7">
        <v>906</v>
      </c>
      <c r="C162" s="23" t="s">
        <v>12</v>
      </c>
      <c r="D162" s="23" t="s">
        <v>129</v>
      </c>
      <c r="E162" s="23" t="s">
        <v>190</v>
      </c>
      <c r="F162" s="23"/>
      <c r="G162" s="72">
        <v>86618.65</v>
      </c>
    </row>
    <row r="163" spans="1:7" ht="38.25">
      <c r="A163" s="25" t="s">
        <v>243</v>
      </c>
      <c r="B163" s="7">
        <v>906</v>
      </c>
      <c r="C163" s="23" t="s">
        <v>12</v>
      </c>
      <c r="D163" s="23" t="s">
        <v>129</v>
      </c>
      <c r="E163" s="23" t="s">
        <v>190</v>
      </c>
      <c r="F163" s="23" t="s">
        <v>150</v>
      </c>
      <c r="G163" s="72">
        <v>4000</v>
      </c>
    </row>
    <row r="164" spans="1:7" ht="25.5">
      <c r="A164" s="26" t="s">
        <v>248</v>
      </c>
      <c r="B164" s="7">
        <v>906</v>
      </c>
      <c r="C164" s="23" t="s">
        <v>12</v>
      </c>
      <c r="D164" s="23" t="s">
        <v>129</v>
      </c>
      <c r="E164" s="23" t="s">
        <v>219</v>
      </c>
      <c r="F164" s="23"/>
      <c r="G164" s="72">
        <f>G165</f>
        <v>208752.2</v>
      </c>
    </row>
    <row r="165" spans="1:7" ht="25.5">
      <c r="A165" s="25" t="s">
        <v>141</v>
      </c>
      <c r="B165" s="7">
        <v>906</v>
      </c>
      <c r="C165" s="23" t="s">
        <v>12</v>
      </c>
      <c r="D165" s="23" t="s">
        <v>129</v>
      </c>
      <c r="E165" s="23" t="s">
        <v>219</v>
      </c>
      <c r="F165" s="23" t="s">
        <v>150</v>
      </c>
      <c r="G165" s="72">
        <v>208752.2</v>
      </c>
    </row>
    <row r="166" spans="1:7" ht="21.75" customHeight="1">
      <c r="A166" s="44" t="s">
        <v>137</v>
      </c>
      <c r="B166" s="45">
        <v>906</v>
      </c>
      <c r="C166" s="44" t="s">
        <v>17</v>
      </c>
      <c r="D166" s="44" t="s">
        <v>17</v>
      </c>
      <c r="E166" s="23"/>
      <c r="F166" s="44" t="s">
        <v>36</v>
      </c>
      <c r="G166" s="73">
        <f>G168</f>
        <v>6004088.85</v>
      </c>
    </row>
    <row r="167" spans="1:7" ht="26.25" customHeight="1" hidden="1">
      <c r="A167" s="30" t="s">
        <v>28</v>
      </c>
      <c r="B167" s="33">
        <v>906</v>
      </c>
      <c r="C167" s="30" t="s">
        <v>17</v>
      </c>
      <c r="D167" s="30" t="s">
        <v>29</v>
      </c>
      <c r="E167" s="44"/>
      <c r="F167" s="30" t="s">
        <v>36</v>
      </c>
      <c r="G167" s="70"/>
    </row>
    <row r="168" spans="1:7" ht="20.25" customHeight="1">
      <c r="A168" s="37" t="s">
        <v>28</v>
      </c>
      <c r="B168" s="7">
        <v>906</v>
      </c>
      <c r="C168" s="4" t="s">
        <v>17</v>
      </c>
      <c r="D168" s="4" t="s">
        <v>29</v>
      </c>
      <c r="E168" s="30"/>
      <c r="F168" s="4" t="s">
        <v>36</v>
      </c>
      <c r="G168" s="65">
        <f>G169+G172+G176+G181+G183</f>
        <v>6004088.85</v>
      </c>
    </row>
    <row r="169" spans="1:7" ht="38.25">
      <c r="A169" s="37" t="s">
        <v>240</v>
      </c>
      <c r="B169" s="7">
        <v>906</v>
      </c>
      <c r="C169" s="4" t="s">
        <v>17</v>
      </c>
      <c r="D169" s="4" t="s">
        <v>29</v>
      </c>
      <c r="E169" s="4">
        <v>4510172020</v>
      </c>
      <c r="F169" s="4"/>
      <c r="G169" s="65">
        <v>90000</v>
      </c>
    </row>
    <row r="170" spans="1:7" ht="38.25">
      <c r="A170" s="37" t="s">
        <v>169</v>
      </c>
      <c r="B170" s="7">
        <v>906</v>
      </c>
      <c r="C170" s="4" t="s">
        <v>17</v>
      </c>
      <c r="D170" s="4" t="s">
        <v>29</v>
      </c>
      <c r="E170" s="4">
        <v>4510172020</v>
      </c>
      <c r="F170" s="4">
        <v>244</v>
      </c>
      <c r="G170" s="65">
        <v>90000</v>
      </c>
    </row>
    <row r="171" spans="1:7" ht="23.25" customHeight="1" hidden="1">
      <c r="A171" s="37" t="s">
        <v>191</v>
      </c>
      <c r="B171" s="7">
        <v>906</v>
      </c>
      <c r="C171" s="4" t="s">
        <v>17</v>
      </c>
      <c r="D171" s="4" t="s">
        <v>29</v>
      </c>
      <c r="E171" s="30"/>
      <c r="F171" s="4" t="s">
        <v>36</v>
      </c>
      <c r="G171" s="65"/>
    </row>
    <row r="172" spans="1:7" ht="25.5" customHeight="1">
      <c r="A172" s="37" t="s">
        <v>191</v>
      </c>
      <c r="B172" s="7">
        <v>906</v>
      </c>
      <c r="C172" s="4" t="s">
        <v>17</v>
      </c>
      <c r="D172" s="4" t="s">
        <v>29</v>
      </c>
      <c r="E172" s="4">
        <v>4510180230</v>
      </c>
      <c r="F172" s="4"/>
      <c r="G172" s="65">
        <f>G173+G174+G175</f>
        <v>4210631.07</v>
      </c>
    </row>
    <row r="173" spans="1:7" ht="38.25">
      <c r="A173" s="37" t="s">
        <v>151</v>
      </c>
      <c r="B173" s="7">
        <v>906</v>
      </c>
      <c r="C173" s="4" t="s">
        <v>17</v>
      </c>
      <c r="D173" s="4" t="s">
        <v>29</v>
      </c>
      <c r="E173" s="4">
        <v>4510180230</v>
      </c>
      <c r="F173" s="4">
        <v>111</v>
      </c>
      <c r="G173" s="65">
        <v>1400030.34</v>
      </c>
    </row>
    <row r="174" spans="1:7" ht="51">
      <c r="A174" s="26" t="s">
        <v>180</v>
      </c>
      <c r="B174" s="7">
        <v>906</v>
      </c>
      <c r="C174" s="4" t="s">
        <v>17</v>
      </c>
      <c r="D174" s="4" t="s">
        <v>29</v>
      </c>
      <c r="E174" s="4">
        <v>4510180230</v>
      </c>
      <c r="F174" s="4">
        <v>119</v>
      </c>
      <c r="G174" s="65">
        <v>516667.61</v>
      </c>
    </row>
    <row r="175" spans="1:7" ht="31.5" customHeight="1">
      <c r="A175" s="37" t="s">
        <v>141</v>
      </c>
      <c r="B175" s="7">
        <v>906</v>
      </c>
      <c r="C175" s="4" t="s">
        <v>17</v>
      </c>
      <c r="D175" s="4" t="s">
        <v>29</v>
      </c>
      <c r="E175" s="4">
        <v>4510180230</v>
      </c>
      <c r="F175" s="4">
        <v>244</v>
      </c>
      <c r="G175" s="65">
        <v>2293933.12</v>
      </c>
    </row>
    <row r="176" spans="1:7" ht="24" customHeight="1">
      <c r="A176" s="37" t="s">
        <v>152</v>
      </c>
      <c r="B176" s="7">
        <v>906</v>
      </c>
      <c r="C176" s="4" t="s">
        <v>17</v>
      </c>
      <c r="D176" s="4" t="s">
        <v>29</v>
      </c>
      <c r="E176" s="4">
        <v>4510180240</v>
      </c>
      <c r="G176" s="65">
        <f>G177+G178+G179+G180</f>
        <v>1199238.01</v>
      </c>
    </row>
    <row r="177" spans="1:7" ht="38.25">
      <c r="A177" s="37" t="s">
        <v>151</v>
      </c>
      <c r="B177" s="7">
        <v>906</v>
      </c>
      <c r="C177" s="4" t="s">
        <v>17</v>
      </c>
      <c r="D177" s="4" t="s">
        <v>29</v>
      </c>
      <c r="E177" s="4">
        <v>4510180240</v>
      </c>
      <c r="F177" s="4">
        <v>111</v>
      </c>
      <c r="G177" s="65">
        <v>741456.06</v>
      </c>
    </row>
    <row r="178" spans="1:7" ht="38.25">
      <c r="A178" s="37" t="s">
        <v>153</v>
      </c>
      <c r="B178" s="7">
        <v>906</v>
      </c>
      <c r="C178" s="4" t="s">
        <v>17</v>
      </c>
      <c r="D178" s="4" t="s">
        <v>29</v>
      </c>
      <c r="E178" s="4">
        <v>4510180240</v>
      </c>
      <c r="F178" s="4">
        <v>112</v>
      </c>
      <c r="G178" s="65">
        <v>1364</v>
      </c>
    </row>
    <row r="179" spans="1:7" ht="51">
      <c r="A179" s="26" t="s">
        <v>180</v>
      </c>
      <c r="B179" s="7">
        <v>906</v>
      </c>
      <c r="C179" s="4" t="s">
        <v>17</v>
      </c>
      <c r="D179" s="4" t="s">
        <v>29</v>
      </c>
      <c r="E179" s="4">
        <v>4510180240</v>
      </c>
      <c r="F179" s="4">
        <v>119</v>
      </c>
      <c r="G179" s="65">
        <v>224212.77</v>
      </c>
    </row>
    <row r="180" spans="1:7" ht="25.5">
      <c r="A180" s="37" t="s">
        <v>141</v>
      </c>
      <c r="B180" s="7">
        <v>906</v>
      </c>
      <c r="C180" s="4" t="s">
        <v>17</v>
      </c>
      <c r="D180" s="4" t="s">
        <v>29</v>
      </c>
      <c r="E180" s="4">
        <v>4510180240</v>
      </c>
      <c r="F180" s="4">
        <v>244</v>
      </c>
      <c r="G180" s="65">
        <v>232205.18</v>
      </c>
    </row>
    <row r="181" spans="1:7" ht="33" customHeight="1">
      <c r="A181" s="37" t="s">
        <v>192</v>
      </c>
      <c r="B181" s="7">
        <v>906</v>
      </c>
      <c r="C181" s="4" t="s">
        <v>17</v>
      </c>
      <c r="D181" s="4" t="s">
        <v>29</v>
      </c>
      <c r="E181" s="4">
        <v>4510180260</v>
      </c>
      <c r="F181" s="4"/>
      <c r="G181" s="65">
        <f>G182</f>
        <v>320666.43</v>
      </c>
    </row>
    <row r="182" spans="1:7" ht="25.5">
      <c r="A182" s="37" t="s">
        <v>141</v>
      </c>
      <c r="B182" s="7">
        <v>906</v>
      </c>
      <c r="C182" s="4" t="s">
        <v>17</v>
      </c>
      <c r="D182" s="4" t="s">
        <v>29</v>
      </c>
      <c r="E182" s="4">
        <v>4510280260</v>
      </c>
      <c r="F182" s="4">
        <v>244</v>
      </c>
      <c r="G182" s="65">
        <v>320666.43</v>
      </c>
    </row>
    <row r="183" spans="1:7" ht="41.25" customHeight="1">
      <c r="A183" s="37" t="s">
        <v>249</v>
      </c>
      <c r="B183" s="7">
        <v>906</v>
      </c>
      <c r="C183" s="4" t="s">
        <v>17</v>
      </c>
      <c r="D183" s="31" t="s">
        <v>29</v>
      </c>
      <c r="E183" s="4">
        <v>8790170360</v>
      </c>
      <c r="F183" s="4"/>
      <c r="G183" s="65">
        <f>G184+G185</f>
        <v>183553.34</v>
      </c>
    </row>
    <row r="184" spans="1:7" ht="38.25">
      <c r="A184" s="37" t="s">
        <v>151</v>
      </c>
      <c r="B184" s="7">
        <v>906</v>
      </c>
      <c r="C184" s="4" t="s">
        <v>17</v>
      </c>
      <c r="D184" s="4" t="s">
        <v>29</v>
      </c>
      <c r="E184" s="4">
        <v>8790170360</v>
      </c>
      <c r="F184" s="4">
        <v>111</v>
      </c>
      <c r="G184" s="65">
        <v>140977.99</v>
      </c>
    </row>
    <row r="185" spans="1:7" ht="52.5" customHeight="1">
      <c r="A185" s="26" t="s">
        <v>180</v>
      </c>
      <c r="B185" s="7">
        <v>906</v>
      </c>
      <c r="C185" s="4" t="s">
        <v>17</v>
      </c>
      <c r="D185" s="31" t="s">
        <v>29</v>
      </c>
      <c r="E185" s="4">
        <v>8790170360</v>
      </c>
      <c r="F185" s="31" t="s">
        <v>181</v>
      </c>
      <c r="G185" s="65">
        <v>42575.35</v>
      </c>
    </row>
    <row r="186" spans="1:7" ht="19.5" customHeight="1">
      <c r="A186" s="50" t="s">
        <v>92</v>
      </c>
      <c r="B186" s="45">
        <v>906</v>
      </c>
      <c r="C186" s="47" t="s">
        <v>93</v>
      </c>
      <c r="D186" s="47" t="s">
        <v>93</v>
      </c>
      <c r="E186" s="4"/>
      <c r="F186" s="47"/>
      <c r="G186" s="73">
        <f>G187+G189</f>
        <v>741330</v>
      </c>
    </row>
    <row r="187" spans="1:7" ht="32.25" customHeight="1">
      <c r="A187" s="2" t="s">
        <v>193</v>
      </c>
      <c r="B187" s="7">
        <v>906</v>
      </c>
      <c r="C187" s="5" t="s">
        <v>93</v>
      </c>
      <c r="D187" s="5" t="s">
        <v>95</v>
      </c>
      <c r="E187" s="31" t="s">
        <v>194</v>
      </c>
      <c r="F187" s="5"/>
      <c r="G187" s="65">
        <f>G188</f>
        <v>614568</v>
      </c>
    </row>
    <row r="188" spans="1:7" ht="16.5" customHeight="1">
      <c r="A188" s="2" t="s">
        <v>154</v>
      </c>
      <c r="B188" s="7">
        <v>906</v>
      </c>
      <c r="C188" s="5" t="s">
        <v>93</v>
      </c>
      <c r="D188" s="5" t="s">
        <v>95</v>
      </c>
      <c r="E188" s="31" t="s">
        <v>194</v>
      </c>
      <c r="F188" s="31" t="s">
        <v>220</v>
      </c>
      <c r="G188" s="65">
        <v>614568</v>
      </c>
    </row>
    <row r="189" spans="1:7" ht="42" customHeight="1">
      <c r="A189" s="2" t="s">
        <v>257</v>
      </c>
      <c r="B189" s="7">
        <v>906</v>
      </c>
      <c r="C189" s="5" t="s">
        <v>93</v>
      </c>
      <c r="D189" s="31" t="s">
        <v>107</v>
      </c>
      <c r="E189" s="31" t="s">
        <v>270</v>
      </c>
      <c r="F189" s="5"/>
      <c r="G189" s="65">
        <f>G190</f>
        <v>126762</v>
      </c>
    </row>
    <row r="190" spans="1:7" ht="33" customHeight="1">
      <c r="A190" s="37" t="s">
        <v>141</v>
      </c>
      <c r="B190" s="7">
        <v>906</v>
      </c>
      <c r="C190" s="5" t="s">
        <v>93</v>
      </c>
      <c r="D190" s="31" t="s">
        <v>107</v>
      </c>
      <c r="E190" s="31" t="s">
        <v>270</v>
      </c>
      <c r="F190" s="31" t="s">
        <v>150</v>
      </c>
      <c r="G190" s="65">
        <v>126762</v>
      </c>
    </row>
    <row r="191" spans="1:7" ht="21" customHeight="1">
      <c r="A191" s="50" t="s">
        <v>132</v>
      </c>
      <c r="B191" s="45">
        <v>906</v>
      </c>
      <c r="C191" s="47" t="s">
        <v>128</v>
      </c>
      <c r="D191" s="47" t="s">
        <v>128</v>
      </c>
      <c r="E191" s="31"/>
      <c r="F191" s="47"/>
      <c r="G191" s="73">
        <f>G193+G196</f>
        <v>3446150.81</v>
      </c>
    </row>
    <row r="192" spans="1:7" ht="25.5" hidden="1">
      <c r="A192" s="51" t="s">
        <v>138</v>
      </c>
      <c r="B192" s="33">
        <v>906</v>
      </c>
      <c r="C192" s="49" t="s">
        <v>128</v>
      </c>
      <c r="D192" s="49" t="s">
        <v>221</v>
      </c>
      <c r="E192" s="47"/>
      <c r="F192" s="49"/>
      <c r="G192" s="71"/>
    </row>
    <row r="193" spans="1:7" ht="25.5">
      <c r="A193" s="25" t="s">
        <v>195</v>
      </c>
      <c r="B193" s="7">
        <v>906</v>
      </c>
      <c r="C193" s="23" t="s">
        <v>128</v>
      </c>
      <c r="D193" s="23" t="s">
        <v>221</v>
      </c>
      <c r="E193" s="49"/>
      <c r="F193" s="19"/>
      <c r="G193" s="74">
        <f>G194+G195</f>
        <v>835816.31</v>
      </c>
    </row>
    <row r="194" spans="1:7" ht="38.25">
      <c r="A194" s="25" t="s">
        <v>151</v>
      </c>
      <c r="B194" s="7">
        <v>906</v>
      </c>
      <c r="C194" s="23" t="s">
        <v>128</v>
      </c>
      <c r="D194" s="23" t="s">
        <v>221</v>
      </c>
      <c r="E194" s="23" t="s">
        <v>196</v>
      </c>
      <c r="F194" s="23" t="s">
        <v>156</v>
      </c>
      <c r="G194" s="74">
        <v>647838.38</v>
      </c>
    </row>
    <row r="195" spans="1:7" ht="51">
      <c r="A195" s="25" t="s">
        <v>180</v>
      </c>
      <c r="B195" s="7">
        <v>906</v>
      </c>
      <c r="C195" s="23" t="s">
        <v>128</v>
      </c>
      <c r="D195" s="23" t="s">
        <v>221</v>
      </c>
      <c r="E195" s="23" t="s">
        <v>196</v>
      </c>
      <c r="F195" s="23" t="s">
        <v>181</v>
      </c>
      <c r="G195" s="74">
        <v>187977.93</v>
      </c>
    </row>
    <row r="196" spans="1:7" ht="19.5" customHeight="1">
      <c r="A196" s="51" t="s">
        <v>132</v>
      </c>
      <c r="B196" s="33">
        <v>906</v>
      </c>
      <c r="C196" s="49" t="s">
        <v>128</v>
      </c>
      <c r="D196" s="49" t="s">
        <v>130</v>
      </c>
      <c r="E196" s="23"/>
      <c r="F196" s="49"/>
      <c r="G196" s="71">
        <f>G197+G199+G201+G203</f>
        <v>2610334.5</v>
      </c>
    </row>
    <row r="197" spans="1:7" ht="32.25" customHeight="1">
      <c r="A197" s="51" t="s">
        <v>250</v>
      </c>
      <c r="B197" s="7">
        <v>906</v>
      </c>
      <c r="C197" s="23" t="s">
        <v>128</v>
      </c>
      <c r="D197" s="23" t="s">
        <v>130</v>
      </c>
      <c r="E197" s="49" t="s">
        <v>251</v>
      </c>
      <c r="F197" s="19"/>
      <c r="G197" s="74">
        <f>G198</f>
        <v>21784.5</v>
      </c>
    </row>
    <row r="198" spans="1:7" ht="25.5">
      <c r="A198" s="37" t="s">
        <v>141</v>
      </c>
      <c r="B198" s="7">
        <v>906</v>
      </c>
      <c r="C198" s="52">
        <v>1100</v>
      </c>
      <c r="D198" s="52">
        <v>1102</v>
      </c>
      <c r="E198" s="23" t="s">
        <v>251</v>
      </c>
      <c r="F198" s="4">
        <v>244</v>
      </c>
      <c r="G198" s="65">
        <v>21784.5</v>
      </c>
    </row>
    <row r="199" spans="1:7" ht="25.5">
      <c r="A199" s="51" t="s">
        <v>222</v>
      </c>
      <c r="B199" s="7">
        <v>906</v>
      </c>
      <c r="C199" s="23" t="s">
        <v>128</v>
      </c>
      <c r="D199" s="23" t="s">
        <v>130</v>
      </c>
      <c r="E199" s="52">
        <v>4520201150</v>
      </c>
      <c r="F199" s="19"/>
      <c r="G199" s="74">
        <v>696500</v>
      </c>
    </row>
    <row r="200" spans="1:7" ht="25.5">
      <c r="A200" s="37" t="s">
        <v>141</v>
      </c>
      <c r="B200" s="7">
        <v>906</v>
      </c>
      <c r="C200" s="52">
        <v>1100</v>
      </c>
      <c r="D200" s="52">
        <v>1102</v>
      </c>
      <c r="E200" s="52">
        <v>4520201150</v>
      </c>
      <c r="F200" s="4">
        <v>244</v>
      </c>
      <c r="G200" s="65">
        <v>696500</v>
      </c>
    </row>
    <row r="201" spans="1:7" ht="30" customHeight="1">
      <c r="A201" s="51" t="s">
        <v>252</v>
      </c>
      <c r="B201" s="7">
        <v>906</v>
      </c>
      <c r="C201" s="23" t="s">
        <v>128</v>
      </c>
      <c r="D201" s="23" t="s">
        <v>130</v>
      </c>
      <c r="E201" s="52">
        <v>4520280390</v>
      </c>
      <c r="F201" s="19"/>
      <c r="G201" s="74">
        <v>170000</v>
      </c>
    </row>
    <row r="202" spans="1:7" ht="25.5">
      <c r="A202" s="37" t="s">
        <v>141</v>
      </c>
      <c r="B202" s="7">
        <v>906</v>
      </c>
      <c r="C202" s="52">
        <v>1100</v>
      </c>
      <c r="D202" s="52">
        <v>1102</v>
      </c>
      <c r="E202" s="23" t="s">
        <v>253</v>
      </c>
      <c r="F202" s="4">
        <v>244</v>
      </c>
      <c r="G202" s="65">
        <v>170000</v>
      </c>
    </row>
    <row r="203" spans="1:7" ht="25.5">
      <c r="A203" s="51" t="s">
        <v>223</v>
      </c>
      <c r="B203" s="7">
        <v>906</v>
      </c>
      <c r="C203" s="23" t="s">
        <v>128</v>
      </c>
      <c r="D203" s="23" t="s">
        <v>130</v>
      </c>
      <c r="E203" s="52">
        <v>4530105010</v>
      </c>
      <c r="F203" s="19"/>
      <c r="G203" s="74">
        <f>G204</f>
        <v>1722050</v>
      </c>
    </row>
    <row r="204" spans="1:7" ht="38.25">
      <c r="A204" s="37" t="s">
        <v>211</v>
      </c>
      <c r="B204" s="7">
        <v>906</v>
      </c>
      <c r="C204" s="52">
        <v>1100</v>
      </c>
      <c r="D204" s="52">
        <v>1102</v>
      </c>
      <c r="E204" s="23" t="s">
        <v>224</v>
      </c>
      <c r="F204" s="4">
        <v>414</v>
      </c>
      <c r="G204" s="65">
        <v>1722050</v>
      </c>
    </row>
    <row r="205" ht="12.75" hidden="1">
      <c r="E205" s="23"/>
    </row>
  </sheetData>
  <sheetProtection/>
  <mergeCells count="5">
    <mergeCell ref="A8:F8"/>
    <mergeCell ref="A7:G7"/>
    <mergeCell ref="E1:G1"/>
    <mergeCell ref="E2:G2"/>
    <mergeCell ref="E3:G3"/>
  </mergeCells>
  <printOptions/>
  <pageMargins left="0.75" right="0.19" top="0.33" bottom="0.26" header="0.31" footer="0.24"/>
  <pageSetup horizontalDpi="600" verticalDpi="600" orientation="portrait" paperSize="9" scale="8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Антонина</cp:lastModifiedBy>
  <cp:lastPrinted>2017-05-29T05:46:36Z</cp:lastPrinted>
  <dcterms:created xsi:type="dcterms:W3CDTF">2007-09-04T08:08:49Z</dcterms:created>
  <dcterms:modified xsi:type="dcterms:W3CDTF">2017-05-29T05:46:39Z</dcterms:modified>
  <cp:category/>
  <cp:version/>
  <cp:contentType/>
  <cp:contentStatus/>
</cp:coreProperties>
</file>