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7620" activeTab="0"/>
  </bookViews>
  <sheets>
    <sheet name="2019-2020" sheetId="1" r:id="rId1"/>
  </sheets>
  <definedNames>
    <definedName name="_Toc368380525" localSheetId="0">'2019-2020'!#REF!</definedName>
    <definedName name="_xlnm._FilterDatabase" localSheetId="0" hidden="1">'2019-2020'!$A$8:$G$8</definedName>
    <definedName name="_xlnm.Print_Titles" localSheetId="0">'2019-2020'!$8:$8</definedName>
  </definedNames>
  <calcPr fullCalcOnLoad="1"/>
</workbook>
</file>

<file path=xl/sharedStrings.xml><?xml version="1.0" encoding="utf-8"?>
<sst xmlns="http://schemas.openxmlformats.org/spreadsheetml/2006/main" count="459" uniqueCount="204">
  <si>
    <t>Прочая закупка товаров, работ и услуг для обеспечения государственных (муниципальных) нужд</t>
  </si>
  <si>
    <t>Мероприятия в области коммунального хозяйства</t>
  </si>
  <si>
    <t>Другие общегосударственные вопросы</t>
  </si>
  <si>
    <t>0113</t>
  </si>
  <si>
    <t>Жилищное хозяйство</t>
  </si>
  <si>
    <t>0501</t>
  </si>
  <si>
    <t>0801</t>
  </si>
  <si>
    <t>0104</t>
  </si>
  <si>
    <t>1</t>
  </si>
  <si>
    <t>2</t>
  </si>
  <si>
    <t>3</t>
  </si>
  <si>
    <t>Всего</t>
  </si>
  <si>
    <t>0707</t>
  </si>
  <si>
    <t>Пенсионное обеспечение</t>
  </si>
  <si>
    <t>1001</t>
  </si>
  <si>
    <t>Коммунальное хозяйство</t>
  </si>
  <si>
    <t>0502</t>
  </si>
  <si>
    <t>Благоустройство</t>
  </si>
  <si>
    <t>0503</t>
  </si>
  <si>
    <t>0412</t>
  </si>
  <si>
    <t>Другие вопросы в области национальной  экономики</t>
  </si>
  <si>
    <t>Оценка недвижимости, признание прав и регулирование отношений по государственной и муниципальной собственности</t>
  </si>
  <si>
    <t>1102</t>
  </si>
  <si>
    <t>0309</t>
  </si>
  <si>
    <t>0111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</si>
  <si>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</si>
  <si>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</si>
  <si>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</si>
  <si>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0409</t>
  </si>
  <si>
    <t>Наименование</t>
  </si>
  <si>
    <t>Вид расхода</t>
  </si>
  <si>
    <t>Целевая статья</t>
  </si>
  <si>
    <t>Диспансеризация муниципальных и немуниципальных служащих</t>
  </si>
  <si>
    <t>Пенсии за выслугу лет и доплаты к пенсиям муниципальным служащим</t>
  </si>
  <si>
    <t>Пособия и компенсации гражданам и иные социальные выплаты, кроме публичных нормативных обязательств</t>
  </si>
  <si>
    <t>Культура</t>
  </si>
  <si>
    <t>Проведение мероприятий по организации уличного освещения</t>
  </si>
  <si>
    <t>Мероприятия по организации и содержанию мест захоронений</t>
  </si>
  <si>
    <t>Строительство и содержание автомобильных дорог и инженерных сооружений на них в границах муниципального образования</t>
  </si>
  <si>
    <t>Мероприятия по энергосбережению и повышению энергетической эффективности муниципальных объектов</t>
  </si>
  <si>
    <t>Прочие мероприятия по благоустройству территории поселения</t>
  </si>
  <si>
    <t>Дорожное хозяйство(дорожный фонд)</t>
  </si>
  <si>
    <t>Мероприятия по обеспечению деятельности подведомственных учреждений культуры</t>
  </si>
  <si>
    <t>Мероприятия по обеспечению деятельности муниципальных библиотек</t>
  </si>
  <si>
    <t>Проведение культурно-массовых мероприятий к праздничным и памятным датам</t>
  </si>
  <si>
    <t>Проведение мероприятий в области спорта и физической культуры</t>
  </si>
  <si>
    <t>Массовый спорт</t>
  </si>
  <si>
    <t>ПРОЧИЕ НЕПРОГРАММЫЕ РАСХОДЫ</t>
  </si>
  <si>
    <t>Обеспечение деятельности органов управления</t>
  </si>
  <si>
    <t>Глава местной администрации(исполнительно-распорядительного органа муниципального образования)</t>
  </si>
  <si>
    <t>Резервные фонды</t>
  </si>
  <si>
    <t>Резервные средства</t>
  </si>
  <si>
    <t>Функционирование местных администраций</t>
  </si>
  <si>
    <t>Содержание органов местного самоуправления, оплата труда немуниципальных служащих</t>
  </si>
  <si>
    <t>Уплата иных платежей</t>
  </si>
  <si>
    <t xml:space="preserve">Фонд оплаты труда государственных (муниципальных) органов </t>
  </si>
  <si>
    <t>Иные выплаты населению</t>
  </si>
  <si>
    <t>Мероприятия по развитию и  поддержке  предпринимательства</t>
  </si>
  <si>
    <t>Фонд оплаты труда казенных учреждений</t>
  </si>
  <si>
    <t>Взносы по обязательному социальному страхованию</t>
  </si>
  <si>
    <t>61 7 00 11020</t>
  </si>
  <si>
    <t>61 7 00 11040</t>
  </si>
  <si>
    <t>Муниципальные служащие органов местного самоуправления</t>
  </si>
  <si>
    <t>61 8 00 11030</t>
  </si>
  <si>
    <t>62 9 00 15020</t>
  </si>
  <si>
    <t>62 9 00 13010</t>
  </si>
  <si>
    <t>62 9 00 13020</t>
  </si>
  <si>
    <t>62 9 00 13030</t>
  </si>
  <si>
    <t>62 9 00 13070</t>
  </si>
  <si>
    <t>62 9 00 13060</t>
  </si>
  <si>
    <t>62 9 00 15050</t>
  </si>
  <si>
    <t>62 9 00 15060</t>
  </si>
  <si>
    <t>62 9 00 15280</t>
  </si>
  <si>
    <t xml:space="preserve">Фонд оплаты труда государственных(муниципальных) органов </t>
  </si>
  <si>
    <t>Закупка товаров, работ и услуг в сфере информационно-коммуникационных технологий</t>
  </si>
  <si>
    <t>Мероприятия в области жилищного хозяйства</t>
  </si>
  <si>
    <t>Мероприятия по безопасности дорожного движения</t>
  </si>
  <si>
    <t>Содержание муниципального нежилого фонда, в том числе капитальный ремонт муниципального нежилого фонда</t>
  </si>
  <si>
    <t>62 9 00 15500</t>
  </si>
  <si>
    <t>Иные выплаты персоналу государственных (муниципальных) органов, за исключением фонда оплаты труда</t>
  </si>
  <si>
    <t>62 9 00 13150</t>
  </si>
  <si>
    <t xml:space="preserve">Подпрограмма « Развитие физической культуры, спорта и молодежной политики на территории Елизаветинского сельского поселения» </t>
  </si>
  <si>
    <t>62 9 00 16690</t>
  </si>
  <si>
    <t>Вывоз умерших по заявкам УВД</t>
  </si>
  <si>
    <t>62 9 00 51180</t>
  </si>
  <si>
    <t>62 9 00 17110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</si>
  <si>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</si>
  <si>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Раздел подраздел</t>
  </si>
  <si>
    <t>Подпрограмма  «Стимулирование экономической активности на территории  Елизаветинского сельского поселения»</t>
  </si>
  <si>
    <t>Подпрограмма  « Обеспечение безопасности на территории  Елизаветинского сельского поселения»</t>
  </si>
  <si>
    <t>Подпрограмма " Жилищно-коммунальное хозяйство, содержание автомобильных дорог местного значения и благоустройство территории  Елизаветинского сельского поселения"</t>
  </si>
  <si>
    <t xml:space="preserve">Подпрограмма « Развитие культуры , организация праздничных мероприятий на территории Елизаветинского сельского поселения» </t>
  </si>
  <si>
    <t>0314</t>
  </si>
  <si>
    <t>10,00</t>
  </si>
  <si>
    <t>Подпрграмма   «Формирование комфортной  городской среды на территории  Елизаветинского  сельского поселения"</t>
  </si>
  <si>
    <t>Проведение мероприятий  деятельности органов местного самоуправления</t>
  </si>
  <si>
    <t>62 9 00 15200</t>
  </si>
  <si>
    <t>Содержание муниципального жилого фонда, в том числе капитальный ремонт муниципального жилого фонда</t>
  </si>
  <si>
    <t>Создание комфортных благоустроенных дворовых территорий</t>
  </si>
  <si>
    <t>Проведние мероприятий по гражданской обороне</t>
  </si>
  <si>
    <t>Защита населения  и территории от чрезвычайных ситуаций природного и техногенного характера, гражданская оборона</t>
  </si>
  <si>
    <t>Капитальный ремонт и ремонт автомобильных дорог общего пользования местного значения</t>
  </si>
  <si>
    <t xml:space="preserve">Мероприятия  по борьбе с борщевиком Сосновского </t>
  </si>
  <si>
    <t>Резервные фонды местных администраций</t>
  </si>
  <si>
    <t>Передача полномочий по казначейскому исполнению бюджетов поселений</t>
  </si>
  <si>
    <t>Иные межбюджетные трансферты</t>
  </si>
  <si>
    <t>Передача полномочий по осуществлению финансового контроля бюджетов поселений</t>
  </si>
  <si>
    <t xml:space="preserve">Передача полномочий по осуществлению внутреннего финансового контроля в сфере закупок и бюджетных правотоношений бюджетов поселений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</si>
  <si>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</si>
  <si>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</si>
  <si>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Передача полномочий по организация централизованных коммунальных услуг</t>
  </si>
  <si>
    <t xml:space="preserve">Передача полномочий по осуществление муниципального жилищного  контроля </t>
  </si>
  <si>
    <t>Передача полномочий по некоторым жилищным вопросам</t>
  </si>
  <si>
    <t>61 8 00 15070</t>
  </si>
  <si>
    <t xml:space="preserve">Другие вопросы в области национальной безопасности  </t>
  </si>
  <si>
    <t xml:space="preserve">Молодежная политика </t>
  </si>
  <si>
    <t>61 0 00 00000</t>
  </si>
  <si>
    <t>Прочая закупка товаров, работ и услуг</t>
  </si>
  <si>
    <t>Мероприятия  по борьбе с борщевиком Сосновского</t>
  </si>
  <si>
    <t>0100</t>
  </si>
  <si>
    <t>Непрограммная часть расходов</t>
  </si>
  <si>
    <t xml:space="preserve">Прочая закупка товаров, работ и услуг </t>
  </si>
  <si>
    <t xml:space="preserve">Проведение мероприятий в области гражданского и патриатического воспитания </t>
  </si>
  <si>
    <t>600,00</t>
  </si>
  <si>
    <t>Подпрграмма   «Эненгосбережение и повышение энергетической эффективности на территории  Елизаветинского  сельского поселения"</t>
  </si>
  <si>
    <t>61 7 00 00000</t>
  </si>
  <si>
    <t>Стимулирующие выплаты работникам казенных учреждений</t>
  </si>
  <si>
    <t>Охрана семьи и детства</t>
  </si>
  <si>
    <t>1004</t>
  </si>
  <si>
    <t>Премии и гранты</t>
  </si>
  <si>
    <t>Выплаты материальной помощи, поощрения за особые заслуги физическим и юридическим лицам</t>
  </si>
  <si>
    <t>Содержание органов местного самоуправления</t>
  </si>
  <si>
    <t>Бюджет на 2020 год, тыс.руб.</t>
  </si>
  <si>
    <t>35,00</t>
  </si>
  <si>
    <t>Подпрограмма  "Формирование законопослушного поведения участников дорожного движения на территории Елизаветинского сельского поселения"</t>
  </si>
  <si>
    <t>7Л 1 00 15030</t>
  </si>
  <si>
    <t>7Л 1 00 15510</t>
  </si>
  <si>
    <t>7Л 2 00 15090</t>
  </si>
  <si>
    <t>7Л 2 00 00000</t>
  </si>
  <si>
    <t>5,00</t>
  </si>
  <si>
    <t>7Л 2 00 15690</t>
  </si>
  <si>
    <t>30,0</t>
  </si>
  <si>
    <t>7Л 3 00 00000</t>
  </si>
  <si>
    <t>7Л 3 00 15390</t>
  </si>
  <si>
    <t>7Л 3 00 15600</t>
  </si>
  <si>
    <t>7Л 3 00 S4770</t>
  </si>
  <si>
    <t>300,00</t>
  </si>
  <si>
    <t>7Л 3 00 15540</t>
  </si>
  <si>
    <t>7Л 3 00 18951</t>
  </si>
  <si>
    <t>7Л 3 00 16400</t>
  </si>
  <si>
    <t>7Л 3 00 15210</t>
  </si>
  <si>
    <t>Бюджетные инвестиции наприобретение объектов недвижемого имущества вгосударственную ( муниципальную) собственность</t>
  </si>
  <si>
    <t>Мероприятия по переселению граждан из аварийного жилого фонда</t>
  </si>
  <si>
    <t>7Л 3 00 15620</t>
  </si>
  <si>
    <t>7Л 3 F3 6748S</t>
  </si>
  <si>
    <t>7Л 3 00 15220</t>
  </si>
  <si>
    <t>7Л 3 00 15380</t>
  </si>
  <si>
    <t>7Л 3 00 15410</t>
  </si>
  <si>
    <t>7Л 3 00 15420</t>
  </si>
  <si>
    <t>7Л 3 00 16490</t>
  </si>
  <si>
    <t>7Л 3 00 S4310</t>
  </si>
  <si>
    <t>7Л 1 00 00000</t>
  </si>
  <si>
    <t xml:space="preserve">7Л 0 00 00000 </t>
  </si>
  <si>
    <t>Иные выплаты персоналу казенных учреждений</t>
  </si>
  <si>
    <t>Иные выплаты персоналу казенных учреждений, за исключением</t>
  </si>
  <si>
    <t xml:space="preserve">7Л 4 00 00000 </t>
  </si>
  <si>
    <t>7Л 4 00 12500</t>
  </si>
  <si>
    <t>7Л 4 00 12600</t>
  </si>
  <si>
    <t>7Л 4 00 15630</t>
  </si>
  <si>
    <t>0705</t>
  </si>
  <si>
    <t>7Л 4 00 S0360</t>
  </si>
  <si>
    <t>Уплата налога на имущество организации и земельного налога</t>
  </si>
  <si>
    <t>7Л 5 00 00000</t>
  </si>
  <si>
    <t>7Л 5 00 15340</t>
  </si>
  <si>
    <t>7Л 5 00 19210</t>
  </si>
  <si>
    <t>7Л 6 00 00000</t>
  </si>
  <si>
    <t>7Л 6 00 16202</t>
  </si>
  <si>
    <t>7Л 9 00 00000</t>
  </si>
  <si>
    <t>7Л 9 00 18931</t>
  </si>
  <si>
    <t>7Л 8 00 19281</t>
  </si>
  <si>
    <t>7Л 8 00 00000</t>
  </si>
  <si>
    <t>Проведение вучреждениях культуры пропагандистких кампаний, направленных на формирование уучастников дорожного движения стереотипов законопслушного поведения учапстников дорожного движения</t>
  </si>
  <si>
    <t>63 9 00 15050</t>
  </si>
  <si>
    <t>Прочие мероприятия в отношении автомобильных дорог общего пользования местного значения</t>
  </si>
  <si>
    <t>Профессиональная подготовка, переподготовкаи повышение квалификации</t>
  </si>
  <si>
    <t>Создание комфортных благоустроенных общественных территорий</t>
  </si>
  <si>
    <t>7Л 9 00 18930</t>
  </si>
  <si>
    <t>0500</t>
  </si>
  <si>
    <t>Жилищно-коммунальное хозяйство</t>
  </si>
  <si>
    <t>7Л 3 00 S4660</t>
  </si>
  <si>
    <t>7Л 4 00 S4840</t>
  </si>
  <si>
    <t>7Л 3 F3 67483</t>
  </si>
  <si>
    <t>7Л 3 F3 67484</t>
  </si>
  <si>
    <t>Исполнение судебных актов РФ и мировых соглашений по возмещению вреда, причиненного в результате незаконных действий или бездействия органов государственной власти либо должностных лиц этих органов, а также в результате деятельности казенных учреждений</t>
  </si>
  <si>
    <t>61 8 00 00000</t>
  </si>
  <si>
    <t>61 8 00 71340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</si>
  <si>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</si>
  <si>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% исполнения</t>
  </si>
  <si>
    <t>Программа 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2018-2022 годы"</t>
  </si>
  <si>
    <t>Исполнено за 1 квартал 2020года (тыс. руб.)</t>
  </si>
  <si>
    <t xml:space="preserve">Профилактика терроризма и экстремизма </t>
  </si>
  <si>
    <t>Перечисление ежемесячных взносов в фонд капитального ремонта общедомового имущества в многоквартирном доме на счет регионального оператора</t>
  </si>
  <si>
    <t xml:space="preserve">   Исполнение бюджетных ассигнований по целевым статьям (муниципальной программы Елизаветинского сельского поселения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бюджета Елизаветинского сельского поселения за 1 квартал 2020 года</t>
  </si>
  <si>
    <r>
      <t xml:space="preserve">                                       Приложение 5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к 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Елизаветинского сельского поселения от 20.04.2020г. № 118 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</si>
</sst>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?"/>
    <numFmt numFmtId="183" formatCode="#,##0.0"/>
    <numFmt numFmtId="184" formatCode="#,##0.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</numFmts>
  <fonts count="55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3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183" fontId="3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50" fillId="0" borderId="0" xfId="55" applyFill="1" applyAlignment="1">
      <alignment/>
    </xf>
    <xf numFmtId="49" fontId="13" fillId="33" borderId="0" xfId="0" applyNumberFormat="1" applyFont="1" applyFill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 wrapText="1"/>
    </xf>
    <xf numFmtId="0" fontId="13" fillId="33" borderId="10" xfId="0" applyFont="1" applyFill="1" applyBorder="1" applyAlignment="1">
      <alignment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8" fillId="0" borderId="12" xfId="0" applyFont="1" applyBorder="1" applyAlignment="1">
      <alignment wrapText="1"/>
    </xf>
    <xf numFmtId="0" fontId="8" fillId="0" borderId="0" xfId="0" applyFont="1" applyAlignment="1">
      <alignment wrapText="1"/>
    </xf>
    <xf numFmtId="0" fontId="13" fillId="0" borderId="0" xfId="0" applyFont="1" applyAlignment="1">
      <alignment wrapText="1"/>
    </xf>
    <xf numFmtId="2" fontId="6" fillId="0" borderId="10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justify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Border="1" applyAlignment="1">
      <alignment horizontal="center" vertical="center" wrapText="1"/>
    </xf>
    <xf numFmtId="189" fontId="6" fillId="0" borderId="1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justify" vertical="center" wrapText="1"/>
    </xf>
    <xf numFmtId="189" fontId="3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Q204"/>
  <sheetViews>
    <sheetView showGridLines="0" tabSelected="1" workbookViewId="0" topLeftCell="A1">
      <selection activeCell="C212" sqref="C212"/>
    </sheetView>
  </sheetViews>
  <sheetFormatPr defaultColWidth="9.140625" defaultRowHeight="12.75"/>
  <cols>
    <col min="1" max="1" width="58.28125" style="1" customWidth="1"/>
    <col min="2" max="2" width="17.8515625" style="2" customWidth="1"/>
    <col min="3" max="3" width="12.8515625" style="0" customWidth="1"/>
    <col min="4" max="6" width="14.421875" style="1" customWidth="1"/>
    <col min="7" max="7" width="15.57421875" style="1" customWidth="1"/>
    <col min="8" max="8" width="14.8515625" style="0" customWidth="1"/>
    <col min="9" max="9" width="14.140625" style="0" customWidth="1"/>
    <col min="10" max="10" width="10.57421875" style="0" customWidth="1"/>
  </cols>
  <sheetData>
    <row r="1" spans="2:7" ht="13.5" customHeight="1">
      <c r="B1" s="81" t="s">
        <v>203</v>
      </c>
      <c r="C1" s="82"/>
      <c r="D1" s="82"/>
      <c r="E1" s="82"/>
      <c r="F1" s="82"/>
      <c r="G1" s="82"/>
    </row>
    <row r="2" spans="2:7" ht="13.5" customHeight="1">
      <c r="B2" s="82"/>
      <c r="C2" s="82"/>
      <c r="D2" s="82"/>
      <c r="E2" s="82"/>
      <c r="F2" s="82"/>
      <c r="G2" s="82"/>
    </row>
    <row r="3" spans="2:7" ht="14.25" customHeight="1">
      <c r="B3" s="82"/>
      <c r="C3" s="82"/>
      <c r="D3" s="82"/>
      <c r="E3" s="82"/>
      <c r="F3" s="82"/>
      <c r="G3" s="82"/>
    </row>
    <row r="4" spans="2:7" ht="13.5" customHeight="1">
      <c r="B4" s="82"/>
      <c r="C4" s="82"/>
      <c r="D4" s="82"/>
      <c r="E4" s="82"/>
      <c r="F4" s="82"/>
      <c r="G4" s="82"/>
    </row>
    <row r="5" spans="2:7" ht="12" customHeight="1">
      <c r="B5" s="82"/>
      <c r="C5" s="82"/>
      <c r="D5" s="82"/>
      <c r="E5" s="82"/>
      <c r="F5" s="82"/>
      <c r="G5" s="82"/>
    </row>
    <row r="6" spans="1:7" ht="15" customHeight="1" hidden="1">
      <c r="A6" s="79"/>
      <c r="B6" s="80"/>
      <c r="C6" s="80"/>
      <c r="D6" s="80"/>
      <c r="E6" s="80"/>
      <c r="F6" s="80"/>
      <c r="G6" s="80"/>
    </row>
    <row r="7" spans="1:7" ht="79.5" customHeight="1">
      <c r="A7" s="83" t="s">
        <v>202</v>
      </c>
      <c r="B7" s="83"/>
      <c r="C7" s="83"/>
      <c r="D7" s="83"/>
      <c r="E7" s="83"/>
      <c r="F7" s="83"/>
      <c r="G7" s="83"/>
    </row>
    <row r="8" spans="1:7" ht="18" customHeight="1" hidden="1">
      <c r="A8" s="8" t="s">
        <v>8</v>
      </c>
      <c r="B8" s="9" t="s">
        <v>9</v>
      </c>
      <c r="C8" s="9" t="s">
        <v>10</v>
      </c>
      <c r="D8" s="8"/>
      <c r="E8" s="8"/>
      <c r="F8" s="8"/>
      <c r="G8" s="8"/>
    </row>
    <row r="9" spans="1:7" ht="66" customHeight="1">
      <c r="A9" s="10" t="s">
        <v>29</v>
      </c>
      <c r="B9" s="11" t="s">
        <v>31</v>
      </c>
      <c r="C9" s="11" t="s">
        <v>30</v>
      </c>
      <c r="D9" s="10" t="s">
        <v>87</v>
      </c>
      <c r="E9" s="31" t="s">
        <v>132</v>
      </c>
      <c r="F9" s="10" t="s">
        <v>199</v>
      </c>
      <c r="G9" s="31" t="s">
        <v>197</v>
      </c>
    </row>
    <row r="10" spans="1:17" ht="26.25" customHeight="1">
      <c r="A10" s="3" t="s">
        <v>11</v>
      </c>
      <c r="B10" s="4"/>
      <c r="C10" s="4"/>
      <c r="D10" s="3"/>
      <c r="E10" s="66">
        <f>E12+E135</f>
        <v>56939.46000000001</v>
      </c>
      <c r="F10" s="66">
        <f>F12+F135</f>
        <v>7495.58</v>
      </c>
      <c r="G10" s="72">
        <f>F10/E10*100</f>
        <v>13.164122034174541</v>
      </c>
      <c r="Q10" s="33"/>
    </row>
    <row r="11" spans="1:7" ht="8.25" customHeight="1" hidden="1">
      <c r="A11" s="3"/>
      <c r="B11" s="4"/>
      <c r="C11" s="4"/>
      <c r="D11" s="3"/>
      <c r="E11" s="66"/>
      <c r="F11" s="66"/>
      <c r="G11" s="72" t="e">
        <f aca="true" t="shared" si="0" ref="G11:G74">F11/E11*100</f>
        <v>#DIV/0!</v>
      </c>
    </row>
    <row r="12" spans="1:9" ht="63">
      <c r="A12" s="12" t="s">
        <v>198</v>
      </c>
      <c r="B12" s="27" t="s">
        <v>162</v>
      </c>
      <c r="C12" s="13"/>
      <c r="D12" s="14"/>
      <c r="E12" s="57">
        <f>E13+E20+E27+E83+E113+E120+E124+E131</f>
        <v>43077.75</v>
      </c>
      <c r="F12" s="75">
        <f>F13+F20+F27+F83+F113+F120+F124+F131</f>
        <v>4737.5</v>
      </c>
      <c r="G12" s="72">
        <f t="shared" si="0"/>
        <v>10.997556743330374</v>
      </c>
      <c r="I12" s="25"/>
    </row>
    <row r="13" spans="1:9" ht="25.5">
      <c r="A13" s="34" t="s">
        <v>88</v>
      </c>
      <c r="B13" s="39" t="s">
        <v>161</v>
      </c>
      <c r="C13" s="32"/>
      <c r="D13" s="35"/>
      <c r="E13" s="58">
        <f>E16+E19</f>
        <v>310</v>
      </c>
      <c r="F13" s="68">
        <v>100</v>
      </c>
      <c r="G13" s="72">
        <f t="shared" si="0"/>
        <v>32.25806451612903</v>
      </c>
      <c r="I13" s="25"/>
    </row>
    <row r="14" spans="1:9" ht="25.5">
      <c r="A14" s="37" t="s">
        <v>21</v>
      </c>
      <c r="B14" s="32" t="s">
        <v>135</v>
      </c>
      <c r="C14" s="32"/>
      <c r="D14" s="35"/>
      <c r="E14" s="59">
        <v>300</v>
      </c>
      <c r="F14" s="67">
        <v>100</v>
      </c>
      <c r="G14" s="77">
        <f t="shared" si="0"/>
        <v>33.33333333333333</v>
      </c>
      <c r="I14" s="25"/>
    </row>
    <row r="15" spans="1:9" ht="15.75">
      <c r="A15" s="37" t="s">
        <v>117</v>
      </c>
      <c r="B15" s="32" t="s">
        <v>135</v>
      </c>
      <c r="C15" s="32">
        <v>244</v>
      </c>
      <c r="D15" s="35"/>
      <c r="E15" s="59">
        <v>300</v>
      </c>
      <c r="F15" s="67">
        <v>100</v>
      </c>
      <c r="G15" s="77">
        <f t="shared" si="0"/>
        <v>33.33333333333333</v>
      </c>
      <c r="I15" s="25"/>
    </row>
    <row r="16" spans="1:9" ht="15.75">
      <c r="A16" s="38" t="s">
        <v>2</v>
      </c>
      <c r="B16" s="32" t="s">
        <v>135</v>
      </c>
      <c r="C16" s="39">
        <v>244</v>
      </c>
      <c r="D16" s="36" t="s">
        <v>3</v>
      </c>
      <c r="E16" s="58">
        <v>300</v>
      </c>
      <c r="F16" s="68">
        <v>100</v>
      </c>
      <c r="G16" s="72">
        <f t="shared" si="0"/>
        <v>33.33333333333333</v>
      </c>
      <c r="I16" s="25"/>
    </row>
    <row r="17" spans="1:9" ht="15.75">
      <c r="A17" s="37" t="s">
        <v>57</v>
      </c>
      <c r="B17" s="32" t="s">
        <v>136</v>
      </c>
      <c r="C17" s="32"/>
      <c r="D17" s="35"/>
      <c r="E17" s="59" t="s">
        <v>93</v>
      </c>
      <c r="F17" s="67">
        <v>0</v>
      </c>
      <c r="G17" s="77">
        <f t="shared" si="0"/>
        <v>0</v>
      </c>
      <c r="I17" s="25"/>
    </row>
    <row r="18" spans="1:9" ht="15.75">
      <c r="A18" s="37" t="s">
        <v>121</v>
      </c>
      <c r="B18" s="32" t="s">
        <v>136</v>
      </c>
      <c r="C18" s="32">
        <v>244</v>
      </c>
      <c r="D18" s="35"/>
      <c r="E18" s="59" t="s">
        <v>93</v>
      </c>
      <c r="F18" s="67">
        <v>0</v>
      </c>
      <c r="G18" s="77">
        <f t="shared" si="0"/>
        <v>0</v>
      </c>
      <c r="I18" s="25"/>
    </row>
    <row r="19" spans="1:9" ht="15.75">
      <c r="A19" s="38" t="s">
        <v>20</v>
      </c>
      <c r="B19" s="32" t="s">
        <v>136</v>
      </c>
      <c r="C19" s="39">
        <v>244</v>
      </c>
      <c r="D19" s="36" t="s">
        <v>19</v>
      </c>
      <c r="E19" s="58" t="s">
        <v>93</v>
      </c>
      <c r="F19" s="68">
        <v>0</v>
      </c>
      <c r="G19" s="72">
        <f t="shared" si="0"/>
        <v>0</v>
      </c>
      <c r="I19" s="25"/>
    </row>
    <row r="20" spans="1:9" ht="25.5">
      <c r="A20" s="40" t="s">
        <v>89</v>
      </c>
      <c r="B20" s="39" t="s">
        <v>138</v>
      </c>
      <c r="C20" s="32"/>
      <c r="D20" s="35"/>
      <c r="E20" s="58" t="s">
        <v>133</v>
      </c>
      <c r="F20" s="68">
        <v>0</v>
      </c>
      <c r="G20" s="72">
        <f t="shared" si="0"/>
        <v>0</v>
      </c>
      <c r="I20" s="25"/>
    </row>
    <row r="21" spans="1:9" ht="15.75">
      <c r="A21" s="41" t="s">
        <v>99</v>
      </c>
      <c r="B21" s="32" t="s">
        <v>137</v>
      </c>
      <c r="C21" s="32"/>
      <c r="D21" s="35"/>
      <c r="E21" s="59" t="s">
        <v>139</v>
      </c>
      <c r="F21" s="67">
        <v>0</v>
      </c>
      <c r="G21" s="77">
        <f t="shared" si="0"/>
        <v>0</v>
      </c>
      <c r="I21" s="25"/>
    </row>
    <row r="22" spans="1:9" ht="15.75">
      <c r="A22" s="37" t="s">
        <v>121</v>
      </c>
      <c r="B22" s="32" t="s">
        <v>137</v>
      </c>
      <c r="C22" s="32">
        <v>244</v>
      </c>
      <c r="D22" s="35"/>
      <c r="E22" s="59" t="s">
        <v>139</v>
      </c>
      <c r="F22" s="67">
        <v>0</v>
      </c>
      <c r="G22" s="77">
        <f t="shared" si="0"/>
        <v>0</v>
      </c>
      <c r="I22" s="25"/>
    </row>
    <row r="23" spans="1:9" ht="25.5">
      <c r="A23" s="38" t="s">
        <v>100</v>
      </c>
      <c r="B23" s="39" t="s">
        <v>137</v>
      </c>
      <c r="C23" s="39">
        <v>244</v>
      </c>
      <c r="D23" s="36" t="s">
        <v>23</v>
      </c>
      <c r="E23" s="58" t="s">
        <v>139</v>
      </c>
      <c r="F23" s="68">
        <v>0</v>
      </c>
      <c r="G23" s="72">
        <f t="shared" si="0"/>
        <v>0</v>
      </c>
      <c r="I23" s="25"/>
    </row>
    <row r="24" spans="1:9" ht="15.75">
      <c r="A24" s="37" t="s">
        <v>200</v>
      </c>
      <c r="B24" s="32" t="s">
        <v>140</v>
      </c>
      <c r="C24" s="32"/>
      <c r="D24" s="35"/>
      <c r="E24" s="59" t="s">
        <v>141</v>
      </c>
      <c r="F24" s="67">
        <v>0</v>
      </c>
      <c r="G24" s="77">
        <f t="shared" si="0"/>
        <v>0</v>
      </c>
      <c r="I24" s="25"/>
    </row>
    <row r="25" spans="1:9" ht="18" customHeight="1">
      <c r="A25" s="37" t="s">
        <v>121</v>
      </c>
      <c r="B25" s="32" t="s">
        <v>140</v>
      </c>
      <c r="C25" s="32">
        <v>244</v>
      </c>
      <c r="D25" s="35"/>
      <c r="E25" s="59" t="s">
        <v>141</v>
      </c>
      <c r="F25" s="67">
        <v>0</v>
      </c>
      <c r="G25" s="77">
        <f t="shared" si="0"/>
        <v>0</v>
      </c>
      <c r="I25" s="25"/>
    </row>
    <row r="26" spans="1:9" ht="15.75">
      <c r="A26" s="38" t="s">
        <v>114</v>
      </c>
      <c r="B26" s="39" t="s">
        <v>140</v>
      </c>
      <c r="C26" s="39">
        <v>244</v>
      </c>
      <c r="D26" s="36" t="s">
        <v>92</v>
      </c>
      <c r="E26" s="58" t="s">
        <v>141</v>
      </c>
      <c r="F26" s="68">
        <v>0</v>
      </c>
      <c r="G26" s="72">
        <f t="shared" si="0"/>
        <v>0</v>
      </c>
      <c r="I26" s="25"/>
    </row>
    <row r="27" spans="1:7" ht="38.25">
      <c r="A27" s="40" t="s">
        <v>90</v>
      </c>
      <c r="B27" s="39" t="s">
        <v>142</v>
      </c>
      <c r="C27" s="32"/>
      <c r="D27" s="35"/>
      <c r="E27" s="58">
        <f>E43+E62+E65+E81</f>
        <v>33034.75</v>
      </c>
      <c r="F27" s="68">
        <f>F43+F82</f>
        <v>2400.9099999999994</v>
      </c>
      <c r="G27" s="72">
        <f t="shared" si="0"/>
        <v>7.267831601571071</v>
      </c>
    </row>
    <row r="28" spans="1:7" ht="25.5">
      <c r="A28" s="37" t="s">
        <v>38</v>
      </c>
      <c r="B28" s="32" t="s">
        <v>143</v>
      </c>
      <c r="C28" s="32"/>
      <c r="D28" s="35"/>
      <c r="E28" s="59">
        <v>1173.3</v>
      </c>
      <c r="F28" s="74">
        <v>19.22</v>
      </c>
      <c r="G28" s="77">
        <f t="shared" si="0"/>
        <v>1.6381147191681582</v>
      </c>
    </row>
    <row r="29" spans="1:7" ht="15.75">
      <c r="A29" s="37" t="s">
        <v>117</v>
      </c>
      <c r="B29" s="32" t="s">
        <v>143</v>
      </c>
      <c r="C29" s="32">
        <v>244</v>
      </c>
      <c r="D29" s="35"/>
      <c r="E29" s="59">
        <v>1173.3</v>
      </c>
      <c r="F29" s="67">
        <v>19.22</v>
      </c>
      <c r="G29" s="77">
        <f t="shared" si="0"/>
        <v>1.6381147191681582</v>
      </c>
    </row>
    <row r="30" spans="1:7" ht="15.75">
      <c r="A30" s="38" t="s">
        <v>41</v>
      </c>
      <c r="B30" s="32" t="s">
        <v>143</v>
      </c>
      <c r="C30" s="39">
        <v>244</v>
      </c>
      <c r="D30" s="36" t="s">
        <v>28</v>
      </c>
      <c r="E30" s="58">
        <v>1173.3</v>
      </c>
      <c r="F30" s="68">
        <v>19.22</v>
      </c>
      <c r="G30" s="72">
        <f t="shared" si="0"/>
        <v>1.6381147191681582</v>
      </c>
    </row>
    <row r="31" spans="1:7" ht="25.5">
      <c r="A31" s="37" t="s">
        <v>101</v>
      </c>
      <c r="B31" s="32" t="s">
        <v>144</v>
      </c>
      <c r="C31" s="32"/>
      <c r="D31" s="35"/>
      <c r="E31" s="59">
        <v>5072.53</v>
      </c>
      <c r="F31" s="67">
        <v>0</v>
      </c>
      <c r="G31" s="77">
        <f t="shared" si="0"/>
        <v>0</v>
      </c>
    </row>
    <row r="32" spans="1:7" ht="15.75">
      <c r="A32" s="37" t="s">
        <v>121</v>
      </c>
      <c r="B32" s="32" t="s">
        <v>144</v>
      </c>
      <c r="C32" s="32">
        <v>244</v>
      </c>
      <c r="D32" s="35"/>
      <c r="E32" s="59">
        <v>5072.53</v>
      </c>
      <c r="F32" s="67">
        <v>0</v>
      </c>
      <c r="G32" s="77">
        <f t="shared" si="0"/>
        <v>0</v>
      </c>
    </row>
    <row r="33" spans="1:7" ht="15.75">
      <c r="A33" s="38" t="s">
        <v>41</v>
      </c>
      <c r="B33" s="32" t="s">
        <v>144</v>
      </c>
      <c r="C33" s="39"/>
      <c r="D33" s="36" t="s">
        <v>28</v>
      </c>
      <c r="E33" s="58">
        <v>5072.53</v>
      </c>
      <c r="F33" s="68">
        <v>0</v>
      </c>
      <c r="G33" s="72">
        <f t="shared" si="0"/>
        <v>0</v>
      </c>
    </row>
    <row r="34" spans="1:7" ht="25.5">
      <c r="A34" s="37" t="s">
        <v>101</v>
      </c>
      <c r="B34" s="32" t="s">
        <v>145</v>
      </c>
      <c r="C34" s="39"/>
      <c r="D34" s="36"/>
      <c r="E34" s="59">
        <v>1934.82</v>
      </c>
      <c r="F34" s="67">
        <v>0</v>
      </c>
      <c r="G34" s="77">
        <f t="shared" si="0"/>
        <v>0</v>
      </c>
    </row>
    <row r="35" spans="1:7" ht="15.75">
      <c r="A35" s="37" t="s">
        <v>121</v>
      </c>
      <c r="B35" s="32" t="s">
        <v>145</v>
      </c>
      <c r="C35" s="39">
        <v>244</v>
      </c>
      <c r="D35" s="36"/>
      <c r="E35" s="59">
        <v>1934.82</v>
      </c>
      <c r="F35" s="67">
        <v>0</v>
      </c>
      <c r="G35" s="77">
        <f t="shared" si="0"/>
        <v>0</v>
      </c>
    </row>
    <row r="36" spans="1:7" ht="15.75">
      <c r="A36" s="38" t="s">
        <v>41</v>
      </c>
      <c r="B36" s="32" t="s">
        <v>145</v>
      </c>
      <c r="C36" s="39">
        <v>244</v>
      </c>
      <c r="D36" s="36" t="s">
        <v>28</v>
      </c>
      <c r="E36" s="58">
        <v>1934.82</v>
      </c>
      <c r="F36" s="68">
        <v>0</v>
      </c>
      <c r="G36" s="72">
        <f t="shared" si="0"/>
        <v>0</v>
      </c>
    </row>
    <row r="37" spans="1:7" ht="15.75">
      <c r="A37" s="37" t="s">
        <v>76</v>
      </c>
      <c r="B37" s="32" t="s">
        <v>147</v>
      </c>
      <c r="C37" s="32"/>
      <c r="D37" s="35"/>
      <c r="E37" s="59" t="s">
        <v>146</v>
      </c>
      <c r="F37" s="67">
        <v>0</v>
      </c>
      <c r="G37" s="77">
        <f t="shared" si="0"/>
        <v>0</v>
      </c>
    </row>
    <row r="38" spans="1:7" ht="15.75">
      <c r="A38" s="37" t="s">
        <v>121</v>
      </c>
      <c r="B38" s="32" t="s">
        <v>147</v>
      </c>
      <c r="C38" s="32">
        <v>244</v>
      </c>
      <c r="D38" s="35"/>
      <c r="E38" s="59" t="s">
        <v>146</v>
      </c>
      <c r="F38" s="67">
        <v>0</v>
      </c>
      <c r="G38" s="77">
        <f t="shared" si="0"/>
        <v>0</v>
      </c>
    </row>
    <row r="39" spans="1:7" ht="15.75">
      <c r="A39" s="38" t="s">
        <v>41</v>
      </c>
      <c r="B39" s="32" t="s">
        <v>147</v>
      </c>
      <c r="C39" s="39">
        <v>244</v>
      </c>
      <c r="D39" s="36" t="s">
        <v>28</v>
      </c>
      <c r="E39" s="58" t="s">
        <v>146</v>
      </c>
      <c r="F39" s="68">
        <v>0</v>
      </c>
      <c r="G39" s="72">
        <f t="shared" si="0"/>
        <v>0</v>
      </c>
    </row>
    <row r="40" spans="1:7" ht="30" customHeight="1">
      <c r="A40" s="37" t="s">
        <v>183</v>
      </c>
      <c r="B40" s="32" t="s">
        <v>189</v>
      </c>
      <c r="C40" s="32"/>
      <c r="D40" s="35"/>
      <c r="E40" s="59">
        <v>2232.23</v>
      </c>
      <c r="F40" s="67">
        <v>0</v>
      </c>
      <c r="G40" s="77">
        <f t="shared" si="0"/>
        <v>0</v>
      </c>
    </row>
    <row r="41" spans="1:7" ht="15.75">
      <c r="A41" s="37" t="s">
        <v>121</v>
      </c>
      <c r="B41" s="32" t="s">
        <v>189</v>
      </c>
      <c r="C41" s="32">
        <v>244</v>
      </c>
      <c r="D41" s="35"/>
      <c r="E41" s="59">
        <v>2232.23</v>
      </c>
      <c r="F41" s="67">
        <v>0</v>
      </c>
      <c r="G41" s="77">
        <f t="shared" si="0"/>
        <v>0</v>
      </c>
    </row>
    <row r="42" spans="1:7" ht="15.75">
      <c r="A42" s="38" t="s">
        <v>41</v>
      </c>
      <c r="B42" s="32" t="s">
        <v>148</v>
      </c>
      <c r="C42" s="39">
        <v>244</v>
      </c>
      <c r="D42" s="36" t="s">
        <v>28</v>
      </c>
      <c r="E42" s="58">
        <v>2232.23</v>
      </c>
      <c r="F42" s="68">
        <v>0</v>
      </c>
      <c r="G42" s="72">
        <f t="shared" si="0"/>
        <v>0</v>
      </c>
    </row>
    <row r="43" spans="1:7" ht="15.75">
      <c r="A43" s="38" t="s">
        <v>41</v>
      </c>
      <c r="B43" s="32"/>
      <c r="C43" s="32"/>
      <c r="D43" s="36" t="s">
        <v>28</v>
      </c>
      <c r="E43" s="58">
        <f>E30+E33+E36+E39+E42</f>
        <v>10712.88</v>
      </c>
      <c r="F43" s="68">
        <v>19.22</v>
      </c>
      <c r="G43" s="72">
        <f t="shared" si="0"/>
        <v>0.17941020528560014</v>
      </c>
    </row>
    <row r="44" spans="1:7" ht="38.25">
      <c r="A44" s="37" t="s">
        <v>201</v>
      </c>
      <c r="B44" s="32" t="s">
        <v>149</v>
      </c>
      <c r="C44" s="32"/>
      <c r="D44" s="35"/>
      <c r="E44" s="59">
        <v>1241</v>
      </c>
      <c r="F44" s="67">
        <v>302.08</v>
      </c>
      <c r="G44" s="77">
        <f t="shared" si="0"/>
        <v>24.34165995165189</v>
      </c>
    </row>
    <row r="45" spans="1:7" ht="20.25" customHeight="1">
      <c r="A45" s="37" t="s">
        <v>117</v>
      </c>
      <c r="B45" s="32" t="s">
        <v>149</v>
      </c>
      <c r="C45" s="32">
        <v>244</v>
      </c>
      <c r="D45" s="35"/>
      <c r="E45" s="59">
        <v>1241</v>
      </c>
      <c r="F45" s="67">
        <v>302.08</v>
      </c>
      <c r="G45" s="77">
        <f t="shared" si="0"/>
        <v>24.34165995165189</v>
      </c>
    </row>
    <row r="46" spans="1:7" ht="19.5" customHeight="1">
      <c r="A46" s="38" t="s">
        <v>4</v>
      </c>
      <c r="B46" s="32" t="s">
        <v>149</v>
      </c>
      <c r="C46" s="39">
        <v>244</v>
      </c>
      <c r="D46" s="36" t="s">
        <v>5</v>
      </c>
      <c r="E46" s="58">
        <v>1241</v>
      </c>
      <c r="F46" s="68">
        <v>302.08</v>
      </c>
      <c r="G46" s="72">
        <f t="shared" si="0"/>
        <v>24.34165995165189</v>
      </c>
    </row>
    <row r="47" spans="1:7" ht="15.75">
      <c r="A47" s="37" t="s">
        <v>75</v>
      </c>
      <c r="B47" s="32" t="s">
        <v>150</v>
      </c>
      <c r="C47" s="32"/>
      <c r="D47" s="35"/>
      <c r="E47" s="59">
        <v>115</v>
      </c>
      <c r="F47" s="67">
        <v>16.13</v>
      </c>
      <c r="G47" s="77">
        <f t="shared" si="0"/>
        <v>14.026086956521738</v>
      </c>
    </row>
    <row r="48" spans="1:7" ht="15.75">
      <c r="A48" s="37" t="s">
        <v>117</v>
      </c>
      <c r="B48" s="32" t="s">
        <v>150</v>
      </c>
      <c r="C48" s="32">
        <v>244</v>
      </c>
      <c r="D48" s="35"/>
      <c r="E48" s="59">
        <v>115</v>
      </c>
      <c r="F48" s="67">
        <v>16.13</v>
      </c>
      <c r="G48" s="77">
        <f t="shared" si="0"/>
        <v>14.026086956521738</v>
      </c>
    </row>
    <row r="49" spans="1:7" ht="15.75">
      <c r="A49" s="38" t="s">
        <v>4</v>
      </c>
      <c r="B49" s="32" t="s">
        <v>150</v>
      </c>
      <c r="C49" s="39">
        <v>244</v>
      </c>
      <c r="D49" s="36" t="s">
        <v>5</v>
      </c>
      <c r="E49" s="58">
        <v>115</v>
      </c>
      <c r="F49" s="68">
        <v>16.13</v>
      </c>
      <c r="G49" s="72">
        <f t="shared" si="0"/>
        <v>14.026086956521738</v>
      </c>
    </row>
    <row r="50" spans="1:7" ht="15.75">
      <c r="A50" s="37" t="s">
        <v>152</v>
      </c>
      <c r="B50" s="32" t="s">
        <v>153</v>
      </c>
      <c r="C50" s="32"/>
      <c r="D50" s="35"/>
      <c r="E50" s="59">
        <v>759</v>
      </c>
      <c r="F50" s="67">
        <v>0</v>
      </c>
      <c r="G50" s="77">
        <f t="shared" si="0"/>
        <v>0</v>
      </c>
    </row>
    <row r="51" spans="1:7" ht="25.5">
      <c r="A51" s="37" t="s">
        <v>151</v>
      </c>
      <c r="B51" s="32" t="s">
        <v>153</v>
      </c>
      <c r="C51" s="60">
        <v>412</v>
      </c>
      <c r="D51" s="35"/>
      <c r="E51" s="59">
        <v>759</v>
      </c>
      <c r="F51" s="67">
        <v>0</v>
      </c>
      <c r="G51" s="77">
        <f t="shared" si="0"/>
        <v>0</v>
      </c>
    </row>
    <row r="52" spans="1:7" ht="15.75">
      <c r="A52" s="38" t="s">
        <v>4</v>
      </c>
      <c r="B52" s="32" t="s">
        <v>153</v>
      </c>
      <c r="C52" s="39">
        <v>412</v>
      </c>
      <c r="D52" s="36" t="s">
        <v>5</v>
      </c>
      <c r="E52" s="58">
        <v>759</v>
      </c>
      <c r="F52" s="68">
        <v>0</v>
      </c>
      <c r="G52" s="72">
        <f t="shared" si="0"/>
        <v>0</v>
      </c>
    </row>
    <row r="53" spans="1:7" ht="15.75">
      <c r="A53" s="37" t="s">
        <v>152</v>
      </c>
      <c r="B53" s="32" t="s">
        <v>154</v>
      </c>
      <c r="C53" s="39"/>
      <c r="D53" s="36"/>
      <c r="E53" s="59">
        <v>403.86</v>
      </c>
      <c r="F53" s="67">
        <v>0</v>
      </c>
      <c r="G53" s="77">
        <f t="shared" si="0"/>
        <v>0</v>
      </c>
    </row>
    <row r="54" spans="1:7" ht="25.5">
      <c r="A54" s="37" t="s">
        <v>151</v>
      </c>
      <c r="B54" s="32" t="s">
        <v>154</v>
      </c>
      <c r="C54" s="32">
        <v>412</v>
      </c>
      <c r="D54" s="35"/>
      <c r="E54" s="59">
        <v>403.86</v>
      </c>
      <c r="F54" s="67">
        <v>0</v>
      </c>
      <c r="G54" s="77">
        <f t="shared" si="0"/>
        <v>0</v>
      </c>
    </row>
    <row r="55" spans="1:7" ht="15.75">
      <c r="A55" s="38" t="s">
        <v>4</v>
      </c>
      <c r="B55" s="32" t="s">
        <v>154</v>
      </c>
      <c r="C55" s="39">
        <v>412</v>
      </c>
      <c r="D55" s="36" t="s">
        <v>5</v>
      </c>
      <c r="E55" s="58">
        <v>403.86</v>
      </c>
      <c r="F55" s="68">
        <v>0</v>
      </c>
      <c r="G55" s="72">
        <f t="shared" si="0"/>
        <v>0</v>
      </c>
    </row>
    <row r="56" spans="1:7" ht="18" customHeight="1">
      <c r="A56" s="37" t="s">
        <v>152</v>
      </c>
      <c r="B56" s="32" t="s">
        <v>191</v>
      </c>
      <c r="C56" s="32">
        <v>412</v>
      </c>
      <c r="D56" s="36"/>
      <c r="E56" s="59">
        <v>4603.59</v>
      </c>
      <c r="F56" s="67">
        <v>0</v>
      </c>
      <c r="G56" s="77">
        <f t="shared" si="0"/>
        <v>0</v>
      </c>
    </row>
    <row r="57" spans="1:7" ht="25.5">
      <c r="A57" s="37" t="s">
        <v>151</v>
      </c>
      <c r="B57" s="32" t="s">
        <v>191</v>
      </c>
      <c r="C57" s="32">
        <v>412</v>
      </c>
      <c r="D57" s="36"/>
      <c r="E57" s="59">
        <v>4603.59</v>
      </c>
      <c r="F57" s="67">
        <v>0</v>
      </c>
      <c r="G57" s="77">
        <f t="shared" si="0"/>
        <v>0</v>
      </c>
    </row>
    <row r="58" spans="1:7" ht="15.75">
      <c r="A58" s="38" t="s">
        <v>4</v>
      </c>
      <c r="B58" s="32" t="s">
        <v>191</v>
      </c>
      <c r="C58" s="39">
        <v>412</v>
      </c>
      <c r="D58" s="36" t="s">
        <v>5</v>
      </c>
      <c r="E58" s="58">
        <v>4603.59</v>
      </c>
      <c r="F58" s="68">
        <v>0</v>
      </c>
      <c r="G58" s="72">
        <f t="shared" si="0"/>
        <v>0</v>
      </c>
    </row>
    <row r="59" spans="1:7" ht="24" customHeight="1">
      <c r="A59" s="37" t="s">
        <v>152</v>
      </c>
      <c r="B59" s="32" t="s">
        <v>192</v>
      </c>
      <c r="C59" s="32">
        <v>412</v>
      </c>
      <c r="D59" s="36"/>
      <c r="E59" s="59">
        <v>2695.96</v>
      </c>
      <c r="F59" s="67">
        <v>0</v>
      </c>
      <c r="G59" s="77">
        <f t="shared" si="0"/>
        <v>0</v>
      </c>
    </row>
    <row r="60" spans="1:7" ht="25.5">
      <c r="A60" s="37" t="s">
        <v>151</v>
      </c>
      <c r="B60" s="32" t="s">
        <v>192</v>
      </c>
      <c r="C60" s="32">
        <v>412</v>
      </c>
      <c r="D60" s="36"/>
      <c r="E60" s="59">
        <v>2695.96</v>
      </c>
      <c r="F60" s="67">
        <v>0</v>
      </c>
      <c r="G60" s="77">
        <f t="shared" si="0"/>
        <v>0</v>
      </c>
    </row>
    <row r="61" spans="1:7" ht="15.75">
      <c r="A61" s="38" t="s">
        <v>4</v>
      </c>
      <c r="B61" s="32" t="s">
        <v>192</v>
      </c>
      <c r="C61" s="39">
        <v>412</v>
      </c>
      <c r="D61" s="36" t="s">
        <v>5</v>
      </c>
      <c r="E61" s="58">
        <v>2695.96</v>
      </c>
      <c r="F61" s="68">
        <v>0</v>
      </c>
      <c r="G61" s="72">
        <f t="shared" si="0"/>
        <v>0</v>
      </c>
    </row>
    <row r="62" spans="1:8" ht="18.75" customHeight="1">
      <c r="A62" s="38" t="s">
        <v>4</v>
      </c>
      <c r="B62" s="39"/>
      <c r="C62" s="39"/>
      <c r="D62" s="36" t="s">
        <v>5</v>
      </c>
      <c r="E62" s="58">
        <f>E46+E49+E52+E55+E58+E61</f>
        <v>9818.41</v>
      </c>
      <c r="F62" s="68">
        <f>F46+F49</f>
        <v>318.21</v>
      </c>
      <c r="G62" s="72">
        <f t="shared" si="0"/>
        <v>3.240952455642003</v>
      </c>
      <c r="H62" s="25"/>
    </row>
    <row r="63" spans="1:7" ht="15.75">
      <c r="A63" s="37" t="s">
        <v>1</v>
      </c>
      <c r="B63" s="32" t="s">
        <v>155</v>
      </c>
      <c r="C63" s="32"/>
      <c r="D63" s="35"/>
      <c r="E63" s="59">
        <v>2285</v>
      </c>
      <c r="F63" s="67">
        <v>432.07</v>
      </c>
      <c r="G63" s="77">
        <f t="shared" si="0"/>
        <v>18.908971553610503</v>
      </c>
    </row>
    <row r="64" spans="1:7" ht="21.75" customHeight="1">
      <c r="A64" s="37" t="s">
        <v>121</v>
      </c>
      <c r="B64" s="32" t="s">
        <v>155</v>
      </c>
      <c r="C64" s="32">
        <v>244</v>
      </c>
      <c r="D64" s="35"/>
      <c r="E64" s="59">
        <v>2285</v>
      </c>
      <c r="F64" s="67">
        <v>432.07</v>
      </c>
      <c r="G64" s="77">
        <f t="shared" si="0"/>
        <v>18.908971553610503</v>
      </c>
    </row>
    <row r="65" spans="1:7" ht="15.75">
      <c r="A65" s="38" t="s">
        <v>15</v>
      </c>
      <c r="B65" s="32" t="s">
        <v>155</v>
      </c>
      <c r="C65" s="39">
        <v>244</v>
      </c>
      <c r="D65" s="36" t="s">
        <v>16</v>
      </c>
      <c r="E65" s="58">
        <v>2285</v>
      </c>
      <c r="F65" s="68">
        <v>432.07</v>
      </c>
      <c r="G65" s="72">
        <f t="shared" si="0"/>
        <v>18.908971553610503</v>
      </c>
    </row>
    <row r="66" spans="1:7" ht="15.75">
      <c r="A66" s="37" t="s">
        <v>36</v>
      </c>
      <c r="B66" s="32" t="s">
        <v>156</v>
      </c>
      <c r="C66" s="32"/>
      <c r="D66" s="35"/>
      <c r="E66" s="59">
        <v>4070</v>
      </c>
      <c r="F66" s="67">
        <v>860.23</v>
      </c>
      <c r="G66" s="77">
        <f t="shared" si="0"/>
        <v>21.135872235872235</v>
      </c>
    </row>
    <row r="67" spans="1:7" ht="21.75" customHeight="1">
      <c r="A67" s="37" t="s">
        <v>117</v>
      </c>
      <c r="B67" s="32" t="s">
        <v>156</v>
      </c>
      <c r="C67" s="32">
        <v>244</v>
      </c>
      <c r="D67" s="35"/>
      <c r="E67" s="59">
        <v>4070</v>
      </c>
      <c r="F67" s="67">
        <v>860.23</v>
      </c>
      <c r="G67" s="77">
        <f t="shared" si="0"/>
        <v>21.135872235872235</v>
      </c>
    </row>
    <row r="68" spans="1:7" ht="15.75">
      <c r="A68" s="38" t="s">
        <v>17</v>
      </c>
      <c r="B68" s="32" t="s">
        <v>156</v>
      </c>
      <c r="C68" s="39">
        <v>244</v>
      </c>
      <c r="D68" s="36" t="s">
        <v>18</v>
      </c>
      <c r="E68" s="58">
        <v>4070</v>
      </c>
      <c r="F68" s="68">
        <v>860.23</v>
      </c>
      <c r="G68" s="72">
        <f t="shared" si="0"/>
        <v>21.135872235872235</v>
      </c>
    </row>
    <row r="69" spans="1:7" ht="15.75">
      <c r="A69" s="37" t="s">
        <v>37</v>
      </c>
      <c r="B69" s="32" t="s">
        <v>157</v>
      </c>
      <c r="C69" s="32"/>
      <c r="D69" s="35"/>
      <c r="E69" s="59">
        <v>100</v>
      </c>
      <c r="F69" s="67">
        <v>0</v>
      </c>
      <c r="G69" s="77">
        <f t="shared" si="0"/>
        <v>0</v>
      </c>
    </row>
    <row r="70" spans="1:7" ht="22.5" customHeight="1">
      <c r="A70" s="37" t="s">
        <v>121</v>
      </c>
      <c r="B70" s="32" t="s">
        <v>157</v>
      </c>
      <c r="C70" s="32">
        <v>244</v>
      </c>
      <c r="D70" s="35"/>
      <c r="E70" s="59">
        <v>100</v>
      </c>
      <c r="F70" s="67">
        <v>0</v>
      </c>
      <c r="G70" s="77">
        <f t="shared" si="0"/>
        <v>0</v>
      </c>
    </row>
    <row r="71" spans="1:7" ht="15.75">
      <c r="A71" s="38" t="s">
        <v>17</v>
      </c>
      <c r="B71" s="32" t="s">
        <v>157</v>
      </c>
      <c r="C71" s="39">
        <v>244</v>
      </c>
      <c r="D71" s="36" t="s">
        <v>18</v>
      </c>
      <c r="E71" s="58">
        <v>100</v>
      </c>
      <c r="F71" s="68">
        <v>0</v>
      </c>
      <c r="G71" s="72">
        <f t="shared" si="0"/>
        <v>0</v>
      </c>
    </row>
    <row r="72" spans="1:7" ht="15.75">
      <c r="A72" s="37" t="s">
        <v>40</v>
      </c>
      <c r="B72" s="32" t="s">
        <v>158</v>
      </c>
      <c r="C72" s="32"/>
      <c r="D72" s="35"/>
      <c r="E72" s="59">
        <v>4707.27</v>
      </c>
      <c r="F72" s="67">
        <v>771.18</v>
      </c>
      <c r="G72" s="77">
        <f t="shared" si="0"/>
        <v>16.38274413832221</v>
      </c>
    </row>
    <row r="73" spans="1:7" ht="20.25" customHeight="1">
      <c r="A73" s="37" t="s">
        <v>121</v>
      </c>
      <c r="B73" s="32" t="s">
        <v>158</v>
      </c>
      <c r="C73" s="32">
        <v>244</v>
      </c>
      <c r="D73" s="35"/>
      <c r="E73" s="59">
        <v>4707.26</v>
      </c>
      <c r="F73" s="67">
        <v>771.18</v>
      </c>
      <c r="G73" s="77">
        <f t="shared" si="0"/>
        <v>16.382778941464885</v>
      </c>
    </row>
    <row r="74" spans="1:7" ht="15.75">
      <c r="A74" s="38" t="s">
        <v>17</v>
      </c>
      <c r="B74" s="32" t="s">
        <v>158</v>
      </c>
      <c r="C74" s="39">
        <v>244</v>
      </c>
      <c r="D74" s="36" t="s">
        <v>18</v>
      </c>
      <c r="E74" s="58">
        <v>4707.26</v>
      </c>
      <c r="F74" s="68">
        <v>771.18</v>
      </c>
      <c r="G74" s="72">
        <f t="shared" si="0"/>
        <v>16.382778941464885</v>
      </c>
    </row>
    <row r="75" spans="1:7" ht="15.75">
      <c r="A75" s="37" t="s">
        <v>118</v>
      </c>
      <c r="B75" s="32" t="s">
        <v>159</v>
      </c>
      <c r="C75" s="32"/>
      <c r="D75" s="35"/>
      <c r="E75" s="59">
        <v>15</v>
      </c>
      <c r="F75" s="67">
        <v>0</v>
      </c>
      <c r="G75" s="77">
        <f aca="true" t="shared" si="1" ref="G75:G138">F75/E75*100</f>
        <v>0</v>
      </c>
    </row>
    <row r="76" spans="1:7" ht="15.75">
      <c r="A76" s="37" t="s">
        <v>117</v>
      </c>
      <c r="B76" s="32" t="s">
        <v>159</v>
      </c>
      <c r="C76" s="32"/>
      <c r="D76" s="35"/>
      <c r="E76" s="59">
        <v>15</v>
      </c>
      <c r="F76" s="67">
        <v>0</v>
      </c>
      <c r="G76" s="77">
        <f t="shared" si="1"/>
        <v>0</v>
      </c>
    </row>
    <row r="77" spans="1:7" ht="15.75">
      <c r="A77" s="38" t="s">
        <v>17</v>
      </c>
      <c r="B77" s="32" t="s">
        <v>159</v>
      </c>
      <c r="C77" s="39">
        <v>244</v>
      </c>
      <c r="D77" s="36" t="s">
        <v>18</v>
      </c>
      <c r="E77" s="58">
        <v>15</v>
      </c>
      <c r="F77" s="68">
        <v>0</v>
      </c>
      <c r="G77" s="72">
        <f t="shared" si="1"/>
        <v>0</v>
      </c>
    </row>
    <row r="78" spans="1:7" ht="15.75">
      <c r="A78" s="37" t="s">
        <v>102</v>
      </c>
      <c r="B78" s="32" t="s">
        <v>160</v>
      </c>
      <c r="C78" s="32"/>
      <c r="D78" s="35"/>
      <c r="E78" s="59">
        <v>1326.2</v>
      </c>
      <c r="F78" s="67">
        <v>0</v>
      </c>
      <c r="G78" s="77">
        <f t="shared" si="1"/>
        <v>0</v>
      </c>
    </row>
    <row r="79" spans="1:7" ht="15.75">
      <c r="A79" s="37" t="s">
        <v>121</v>
      </c>
      <c r="B79" s="32" t="s">
        <v>160</v>
      </c>
      <c r="C79" s="32">
        <v>244</v>
      </c>
      <c r="D79" s="35"/>
      <c r="E79" s="59">
        <v>1326.2</v>
      </c>
      <c r="F79" s="67">
        <v>0</v>
      </c>
      <c r="G79" s="77">
        <f t="shared" si="1"/>
        <v>0</v>
      </c>
    </row>
    <row r="80" spans="1:7" ht="15.75">
      <c r="A80" s="38" t="s">
        <v>17</v>
      </c>
      <c r="B80" s="32" t="s">
        <v>160</v>
      </c>
      <c r="C80" s="39">
        <v>244</v>
      </c>
      <c r="D80" s="36" t="s">
        <v>18</v>
      </c>
      <c r="E80" s="58">
        <v>1326.2</v>
      </c>
      <c r="F80" s="68">
        <v>0</v>
      </c>
      <c r="G80" s="72">
        <f t="shared" si="1"/>
        <v>0</v>
      </c>
    </row>
    <row r="81" spans="1:7" ht="15.75">
      <c r="A81" s="38" t="s">
        <v>17</v>
      </c>
      <c r="B81" s="39"/>
      <c r="C81" s="39"/>
      <c r="D81" s="36" t="s">
        <v>18</v>
      </c>
      <c r="E81" s="58">
        <f>E68+E71+E74+E77+E80</f>
        <v>10218.460000000001</v>
      </c>
      <c r="F81" s="68">
        <f>F68+F74</f>
        <v>1631.4099999999999</v>
      </c>
      <c r="G81" s="72">
        <f t="shared" si="1"/>
        <v>15.965321584661481</v>
      </c>
    </row>
    <row r="82" spans="1:7" ht="24" customHeight="1">
      <c r="A82" s="38" t="s">
        <v>188</v>
      </c>
      <c r="B82" s="39"/>
      <c r="C82" s="39"/>
      <c r="D82" s="36" t="s">
        <v>187</v>
      </c>
      <c r="E82" s="58">
        <f>E62+E65+E81</f>
        <v>22321.870000000003</v>
      </c>
      <c r="F82" s="68">
        <f>F62+F65+F81</f>
        <v>2381.6899999999996</v>
      </c>
      <c r="G82" s="72">
        <f t="shared" si="1"/>
        <v>10.669760194822384</v>
      </c>
    </row>
    <row r="83" spans="1:7" ht="55.5" customHeight="1">
      <c r="A83" s="43" t="s">
        <v>91</v>
      </c>
      <c r="B83" s="39" t="s">
        <v>165</v>
      </c>
      <c r="C83" s="32"/>
      <c r="D83" s="35"/>
      <c r="E83" s="58">
        <f>E86+E95+E102+E105+E109+E112</f>
        <v>8377.000000000002</v>
      </c>
      <c r="F83" s="68">
        <f>F86+F95+F102+F105+F112</f>
        <v>1745.78</v>
      </c>
      <c r="G83" s="72">
        <f t="shared" si="1"/>
        <v>20.84015757431061</v>
      </c>
    </row>
    <row r="84" spans="1:7" ht="35.25" customHeight="1">
      <c r="A84" s="62" t="s">
        <v>42</v>
      </c>
      <c r="B84" s="32" t="s">
        <v>166</v>
      </c>
      <c r="C84" s="32"/>
      <c r="D84" s="35"/>
      <c r="E84" s="59">
        <v>24</v>
      </c>
      <c r="F84" s="67">
        <v>0</v>
      </c>
      <c r="G84" s="77">
        <f t="shared" si="1"/>
        <v>0</v>
      </c>
    </row>
    <row r="85" spans="1:7" ht="24.75" customHeight="1">
      <c r="A85" s="62" t="s">
        <v>121</v>
      </c>
      <c r="B85" s="32" t="s">
        <v>166</v>
      </c>
      <c r="C85" s="32">
        <v>244</v>
      </c>
      <c r="D85" s="35"/>
      <c r="E85" s="59">
        <v>24</v>
      </c>
      <c r="F85" s="67">
        <v>0</v>
      </c>
      <c r="G85" s="77">
        <f t="shared" si="1"/>
        <v>0</v>
      </c>
    </row>
    <row r="86" spans="1:7" ht="27.75" customHeight="1">
      <c r="A86" s="61" t="s">
        <v>184</v>
      </c>
      <c r="B86" s="39" t="s">
        <v>166</v>
      </c>
      <c r="C86" s="32">
        <v>244</v>
      </c>
      <c r="D86" s="36" t="s">
        <v>169</v>
      </c>
      <c r="E86" s="58">
        <v>24</v>
      </c>
      <c r="F86" s="68">
        <v>0</v>
      </c>
      <c r="G86" s="72">
        <f t="shared" si="1"/>
        <v>0</v>
      </c>
    </row>
    <row r="87" spans="1:7" ht="39.75" customHeight="1">
      <c r="A87" s="37" t="s">
        <v>42</v>
      </c>
      <c r="B87" s="32" t="s">
        <v>166</v>
      </c>
      <c r="C87" s="32"/>
      <c r="D87" s="35"/>
      <c r="E87" s="59">
        <f>E88+E89+E90+E91+E92+E93</f>
        <v>3295.6800000000003</v>
      </c>
      <c r="F87" s="67">
        <f>F88+F90+F91+F92+F93+F94</f>
        <v>1140.18</v>
      </c>
      <c r="G87" s="77">
        <f t="shared" si="1"/>
        <v>34.59619866006408</v>
      </c>
    </row>
    <row r="88" spans="1:7" ht="15.75">
      <c r="A88" s="37" t="s">
        <v>58</v>
      </c>
      <c r="B88" s="32" t="s">
        <v>166</v>
      </c>
      <c r="C88" s="32">
        <v>111</v>
      </c>
      <c r="D88" s="35"/>
      <c r="E88" s="59">
        <v>1435.97</v>
      </c>
      <c r="F88" s="67">
        <v>717.6</v>
      </c>
      <c r="G88" s="77">
        <f t="shared" si="1"/>
        <v>49.973188854920366</v>
      </c>
    </row>
    <row r="89" spans="1:7" ht="15.75">
      <c r="A89" s="37" t="s">
        <v>164</v>
      </c>
      <c r="B89" s="32" t="s">
        <v>166</v>
      </c>
      <c r="C89" s="32">
        <v>112</v>
      </c>
      <c r="D89" s="35"/>
      <c r="E89" s="59">
        <v>5</v>
      </c>
      <c r="F89" s="67"/>
      <c r="G89" s="77">
        <f t="shared" si="1"/>
        <v>0</v>
      </c>
    </row>
    <row r="90" spans="1:7" ht="15.75">
      <c r="A90" s="37" t="s">
        <v>59</v>
      </c>
      <c r="B90" s="32" t="s">
        <v>166</v>
      </c>
      <c r="C90" s="32">
        <v>119</v>
      </c>
      <c r="D90" s="35"/>
      <c r="E90" s="59">
        <v>433.66</v>
      </c>
      <c r="F90" s="67">
        <v>216.14</v>
      </c>
      <c r="G90" s="77">
        <f t="shared" si="1"/>
        <v>49.84088917585204</v>
      </c>
    </row>
    <row r="91" spans="1:7" ht="25.5">
      <c r="A91" s="37" t="s">
        <v>74</v>
      </c>
      <c r="B91" s="32" t="s">
        <v>166</v>
      </c>
      <c r="C91" s="32">
        <v>242</v>
      </c>
      <c r="D91" s="35"/>
      <c r="E91" s="59">
        <v>49.4</v>
      </c>
      <c r="F91" s="67">
        <v>7.23</v>
      </c>
      <c r="G91" s="77">
        <f t="shared" si="1"/>
        <v>14.635627530364372</v>
      </c>
    </row>
    <row r="92" spans="1:7" ht="15.75">
      <c r="A92" s="37" t="s">
        <v>121</v>
      </c>
      <c r="B92" s="32" t="s">
        <v>166</v>
      </c>
      <c r="C92" s="32">
        <v>244</v>
      </c>
      <c r="D92" s="35"/>
      <c r="E92" s="65">
        <v>1324.65</v>
      </c>
      <c r="F92" s="67">
        <v>199.21</v>
      </c>
      <c r="G92" s="77">
        <f t="shared" si="1"/>
        <v>15.038689465141736</v>
      </c>
    </row>
    <row r="93" spans="1:7" ht="15.75">
      <c r="A93" s="37" t="s">
        <v>171</v>
      </c>
      <c r="B93" s="32" t="s">
        <v>166</v>
      </c>
      <c r="C93" s="32">
        <v>851</v>
      </c>
      <c r="D93" s="35"/>
      <c r="E93" s="59">
        <v>47</v>
      </c>
      <c r="F93" s="67">
        <v>0</v>
      </c>
      <c r="G93" s="77">
        <f t="shared" si="1"/>
        <v>0</v>
      </c>
    </row>
    <row r="94" spans="1:7" ht="16.5" customHeight="1">
      <c r="A94" s="37" t="s">
        <v>117</v>
      </c>
      <c r="B94" s="32" t="s">
        <v>190</v>
      </c>
      <c r="C94" s="32"/>
      <c r="D94" s="35"/>
      <c r="E94" s="59">
        <v>336.85</v>
      </c>
      <c r="F94" s="67">
        <v>0</v>
      </c>
      <c r="G94" s="77">
        <f t="shared" si="1"/>
        <v>0</v>
      </c>
    </row>
    <row r="95" spans="1:7" ht="16.5" customHeight="1">
      <c r="A95" s="38" t="s">
        <v>35</v>
      </c>
      <c r="B95" s="32"/>
      <c r="C95" s="39"/>
      <c r="D95" s="36" t="s">
        <v>6</v>
      </c>
      <c r="E95" s="63">
        <f>E88+E89+E90+E91+E92+E93+E94</f>
        <v>3632.53</v>
      </c>
      <c r="F95" s="68">
        <v>1140.18</v>
      </c>
      <c r="G95" s="72">
        <f t="shared" si="1"/>
        <v>31.38804084205774</v>
      </c>
    </row>
    <row r="96" spans="1:7" ht="25.5">
      <c r="A96" s="37" t="s">
        <v>43</v>
      </c>
      <c r="B96" s="32" t="s">
        <v>167</v>
      </c>
      <c r="C96" s="32"/>
      <c r="D96" s="35"/>
      <c r="E96" s="64">
        <v>1402.27</v>
      </c>
      <c r="F96" s="67">
        <f>F97+F98+F99+F100+F101</f>
        <v>581</v>
      </c>
      <c r="G96" s="77">
        <f t="shared" si="1"/>
        <v>41.43281964243691</v>
      </c>
    </row>
    <row r="97" spans="1:7" ht="15.75">
      <c r="A97" s="37" t="s">
        <v>58</v>
      </c>
      <c r="B97" s="32" t="s">
        <v>167</v>
      </c>
      <c r="C97" s="32">
        <v>111</v>
      </c>
      <c r="D97" s="35"/>
      <c r="E97" s="64">
        <v>507.8</v>
      </c>
      <c r="F97" s="67">
        <v>382.02</v>
      </c>
      <c r="G97" s="77">
        <f t="shared" si="1"/>
        <v>75.23040567152421</v>
      </c>
    </row>
    <row r="98" spans="1:7" ht="15.75">
      <c r="A98" s="37" t="s">
        <v>163</v>
      </c>
      <c r="B98" s="32" t="s">
        <v>167</v>
      </c>
      <c r="C98" s="32">
        <v>112</v>
      </c>
      <c r="D98" s="35"/>
      <c r="E98" s="64">
        <v>3</v>
      </c>
      <c r="F98" s="67"/>
      <c r="G98" s="77">
        <f t="shared" si="1"/>
        <v>0</v>
      </c>
    </row>
    <row r="99" spans="1:7" ht="23.25" customHeight="1">
      <c r="A99" s="37" t="s">
        <v>59</v>
      </c>
      <c r="B99" s="32" t="s">
        <v>167</v>
      </c>
      <c r="C99" s="32">
        <v>119</v>
      </c>
      <c r="D99" s="35"/>
      <c r="E99" s="64">
        <v>153.37</v>
      </c>
      <c r="F99" s="67">
        <v>115.37</v>
      </c>
      <c r="G99" s="77">
        <f t="shared" si="1"/>
        <v>75.2233161635261</v>
      </c>
    </row>
    <row r="100" spans="1:7" ht="27" customHeight="1">
      <c r="A100" s="37" t="s">
        <v>74</v>
      </c>
      <c r="B100" s="32" t="s">
        <v>167</v>
      </c>
      <c r="C100" s="32">
        <v>242</v>
      </c>
      <c r="D100" s="35"/>
      <c r="E100" s="64">
        <v>35</v>
      </c>
      <c r="F100" s="67">
        <v>8.67</v>
      </c>
      <c r="G100" s="77">
        <f t="shared" si="1"/>
        <v>24.771428571428572</v>
      </c>
    </row>
    <row r="101" spans="1:7" ht="17.25" customHeight="1">
      <c r="A101" s="37" t="s">
        <v>121</v>
      </c>
      <c r="B101" s="32" t="s">
        <v>167</v>
      </c>
      <c r="C101" s="32">
        <v>244</v>
      </c>
      <c r="D101" s="35"/>
      <c r="E101" s="64">
        <v>703.1</v>
      </c>
      <c r="F101" s="67">
        <v>74.94</v>
      </c>
      <c r="G101" s="77">
        <f t="shared" si="1"/>
        <v>10.658512302659648</v>
      </c>
    </row>
    <row r="102" spans="1:7" ht="15.75">
      <c r="A102" s="38" t="s">
        <v>35</v>
      </c>
      <c r="B102" s="32" t="s">
        <v>167</v>
      </c>
      <c r="C102" s="39"/>
      <c r="D102" s="44" t="s">
        <v>6</v>
      </c>
      <c r="E102" s="63">
        <f>E97+E98+E99+E100+E101</f>
        <v>1402.27</v>
      </c>
      <c r="F102" s="63">
        <f>F97+F98+F99+F100+F101</f>
        <v>581</v>
      </c>
      <c r="G102" s="72">
        <f t="shared" si="1"/>
        <v>41.43281964243691</v>
      </c>
    </row>
    <row r="103" spans="1:7" ht="31.5" customHeight="1">
      <c r="A103" s="37" t="s">
        <v>44</v>
      </c>
      <c r="B103" s="32" t="s">
        <v>168</v>
      </c>
      <c r="C103" s="32"/>
      <c r="D103" s="42"/>
      <c r="E103" s="59">
        <v>400</v>
      </c>
      <c r="F103" s="64">
        <v>24.6</v>
      </c>
      <c r="G103" s="77">
        <f t="shared" si="1"/>
        <v>6.15</v>
      </c>
    </row>
    <row r="104" spans="1:7" ht="15.75">
      <c r="A104" s="37" t="s">
        <v>121</v>
      </c>
      <c r="B104" s="32" t="s">
        <v>168</v>
      </c>
      <c r="C104" s="32">
        <v>244</v>
      </c>
      <c r="D104" s="42"/>
      <c r="E104" s="59">
        <v>400</v>
      </c>
      <c r="F104" s="64">
        <v>24.6</v>
      </c>
      <c r="G104" s="77">
        <f t="shared" si="1"/>
        <v>6.15</v>
      </c>
    </row>
    <row r="105" spans="1:7" ht="15.75">
      <c r="A105" s="38" t="s">
        <v>35</v>
      </c>
      <c r="B105" s="32" t="s">
        <v>168</v>
      </c>
      <c r="C105" s="39">
        <v>244</v>
      </c>
      <c r="D105" s="44" t="s">
        <v>6</v>
      </c>
      <c r="E105" s="58">
        <v>400</v>
      </c>
      <c r="F105" s="63">
        <v>24.6</v>
      </c>
      <c r="G105" s="72">
        <f t="shared" si="1"/>
        <v>6.15</v>
      </c>
    </row>
    <row r="106" spans="1:7" ht="15.75">
      <c r="A106" s="37" t="s">
        <v>126</v>
      </c>
      <c r="B106" s="32" t="s">
        <v>170</v>
      </c>
      <c r="C106" s="32"/>
      <c r="D106" s="42"/>
      <c r="E106" s="59">
        <v>2917.6</v>
      </c>
      <c r="F106" s="64">
        <v>0</v>
      </c>
      <c r="G106" s="77">
        <f t="shared" si="1"/>
        <v>0</v>
      </c>
    </row>
    <row r="107" spans="1:7" ht="15.75">
      <c r="A107" s="37" t="s">
        <v>58</v>
      </c>
      <c r="B107" s="32" t="s">
        <v>170</v>
      </c>
      <c r="C107" s="32">
        <v>111</v>
      </c>
      <c r="D107" s="42"/>
      <c r="E107" s="59">
        <v>2240.86</v>
      </c>
      <c r="F107" s="64">
        <v>0</v>
      </c>
      <c r="G107" s="77">
        <f t="shared" si="1"/>
        <v>0</v>
      </c>
    </row>
    <row r="108" spans="1:7" ht="15.75">
      <c r="A108" s="37" t="s">
        <v>59</v>
      </c>
      <c r="B108" s="32" t="s">
        <v>170</v>
      </c>
      <c r="C108" s="32">
        <v>119</v>
      </c>
      <c r="D108" s="42"/>
      <c r="E108" s="59">
        <v>676.74</v>
      </c>
      <c r="F108" s="64">
        <v>0</v>
      </c>
      <c r="G108" s="77">
        <f t="shared" si="1"/>
        <v>0</v>
      </c>
    </row>
    <row r="109" spans="1:7" ht="15.75">
      <c r="A109" s="38" t="s">
        <v>35</v>
      </c>
      <c r="B109" s="39" t="s">
        <v>170</v>
      </c>
      <c r="C109" s="39">
        <v>244</v>
      </c>
      <c r="D109" s="44" t="s">
        <v>6</v>
      </c>
      <c r="E109" s="58">
        <f>E107+E108</f>
        <v>2917.6000000000004</v>
      </c>
      <c r="F109" s="63">
        <v>0</v>
      </c>
      <c r="G109" s="72">
        <f t="shared" si="1"/>
        <v>0</v>
      </c>
    </row>
    <row r="110" spans="1:7" ht="25.5">
      <c r="A110" s="37" t="s">
        <v>42</v>
      </c>
      <c r="B110" s="32" t="s">
        <v>166</v>
      </c>
      <c r="C110" s="32"/>
      <c r="D110" s="42"/>
      <c r="E110" s="59">
        <v>0.6</v>
      </c>
      <c r="F110" s="64">
        <v>0</v>
      </c>
      <c r="G110" s="77">
        <f t="shared" si="1"/>
        <v>0</v>
      </c>
    </row>
    <row r="111" spans="1:7" ht="15.75">
      <c r="A111" s="37" t="s">
        <v>163</v>
      </c>
      <c r="B111" s="32" t="s">
        <v>166</v>
      </c>
      <c r="C111" s="32">
        <v>112</v>
      </c>
      <c r="D111" s="42"/>
      <c r="E111" s="59">
        <v>0.6</v>
      </c>
      <c r="F111" s="64">
        <v>0</v>
      </c>
      <c r="G111" s="77">
        <f t="shared" si="1"/>
        <v>0</v>
      </c>
    </row>
    <row r="112" spans="1:7" ht="15.75">
      <c r="A112" s="38" t="s">
        <v>127</v>
      </c>
      <c r="B112" s="39" t="s">
        <v>166</v>
      </c>
      <c r="C112" s="39">
        <v>112</v>
      </c>
      <c r="D112" s="44" t="s">
        <v>128</v>
      </c>
      <c r="E112" s="58">
        <v>0.6</v>
      </c>
      <c r="F112" s="63">
        <v>0</v>
      </c>
      <c r="G112" s="72">
        <f t="shared" si="1"/>
        <v>0</v>
      </c>
    </row>
    <row r="113" spans="1:7" ht="38.25">
      <c r="A113" s="40" t="s">
        <v>81</v>
      </c>
      <c r="B113" s="78" t="s">
        <v>172</v>
      </c>
      <c r="C113" s="32"/>
      <c r="D113" s="42"/>
      <c r="E113" s="58">
        <f>E116+E119</f>
        <v>190</v>
      </c>
      <c r="F113" s="63">
        <v>15</v>
      </c>
      <c r="G113" s="72">
        <f t="shared" si="1"/>
        <v>7.894736842105263</v>
      </c>
    </row>
    <row r="114" spans="1:7" ht="15.75">
      <c r="A114" s="37" t="s">
        <v>45</v>
      </c>
      <c r="B114" s="32" t="s">
        <v>173</v>
      </c>
      <c r="C114" s="32"/>
      <c r="D114" s="42"/>
      <c r="E114" s="59">
        <v>150</v>
      </c>
      <c r="F114" s="64">
        <v>15</v>
      </c>
      <c r="G114" s="77">
        <f t="shared" si="1"/>
        <v>10</v>
      </c>
    </row>
    <row r="115" spans="1:7" ht="41.25" customHeight="1">
      <c r="A115" s="37" t="s">
        <v>0</v>
      </c>
      <c r="B115" s="32" t="s">
        <v>173</v>
      </c>
      <c r="C115" s="32">
        <v>244</v>
      </c>
      <c r="D115" s="42"/>
      <c r="E115" s="59">
        <v>150</v>
      </c>
      <c r="F115" s="64">
        <v>15</v>
      </c>
      <c r="G115" s="77">
        <f t="shared" si="1"/>
        <v>10</v>
      </c>
    </row>
    <row r="116" spans="1:7" ht="15.75">
      <c r="A116" s="38" t="s">
        <v>46</v>
      </c>
      <c r="B116" s="32" t="s">
        <v>173</v>
      </c>
      <c r="C116" s="39">
        <v>244</v>
      </c>
      <c r="D116" s="44" t="s">
        <v>22</v>
      </c>
      <c r="E116" s="58">
        <v>150</v>
      </c>
      <c r="F116" s="63">
        <v>15</v>
      </c>
      <c r="G116" s="72">
        <f t="shared" si="1"/>
        <v>10</v>
      </c>
    </row>
    <row r="117" spans="1:7" ht="36" customHeight="1">
      <c r="A117" s="41" t="s">
        <v>122</v>
      </c>
      <c r="B117" s="32" t="s">
        <v>174</v>
      </c>
      <c r="C117" s="32"/>
      <c r="D117" s="42"/>
      <c r="E117" s="59">
        <v>40</v>
      </c>
      <c r="F117" s="64">
        <v>0</v>
      </c>
      <c r="G117" s="77">
        <f t="shared" si="1"/>
        <v>0</v>
      </c>
    </row>
    <row r="118" spans="1:7" ht="15.75">
      <c r="A118" s="37" t="s">
        <v>121</v>
      </c>
      <c r="B118" s="32" t="s">
        <v>174</v>
      </c>
      <c r="C118" s="32">
        <v>244</v>
      </c>
      <c r="D118" s="42"/>
      <c r="E118" s="59">
        <v>40</v>
      </c>
      <c r="F118" s="64">
        <v>0</v>
      </c>
      <c r="G118" s="77">
        <f t="shared" si="1"/>
        <v>0</v>
      </c>
    </row>
    <row r="119" spans="1:7" ht="15.75">
      <c r="A119" s="38" t="s">
        <v>115</v>
      </c>
      <c r="B119" s="32" t="s">
        <v>174</v>
      </c>
      <c r="C119" s="39">
        <v>244</v>
      </c>
      <c r="D119" s="44" t="s">
        <v>12</v>
      </c>
      <c r="E119" s="58">
        <v>40</v>
      </c>
      <c r="F119" s="63">
        <v>0</v>
      </c>
      <c r="G119" s="72">
        <f t="shared" si="1"/>
        <v>0</v>
      </c>
    </row>
    <row r="120" spans="1:7" ht="38.25">
      <c r="A120" s="56" t="s">
        <v>124</v>
      </c>
      <c r="B120" s="39" t="s">
        <v>175</v>
      </c>
      <c r="C120" s="39"/>
      <c r="D120" s="44"/>
      <c r="E120" s="58" t="s">
        <v>123</v>
      </c>
      <c r="F120" s="63">
        <v>475.81</v>
      </c>
      <c r="G120" s="72">
        <f t="shared" si="1"/>
        <v>79.30166666666668</v>
      </c>
    </row>
    <row r="121" spans="1:7" ht="25.5">
      <c r="A121" s="37" t="s">
        <v>39</v>
      </c>
      <c r="B121" s="32" t="s">
        <v>176</v>
      </c>
      <c r="C121" s="32"/>
      <c r="D121" s="35"/>
      <c r="E121" s="59">
        <v>600</v>
      </c>
      <c r="F121" s="67">
        <v>475.81</v>
      </c>
      <c r="G121" s="77">
        <f t="shared" si="1"/>
        <v>79.30166666666668</v>
      </c>
    </row>
    <row r="122" spans="1:7" ht="15.75">
      <c r="A122" s="37" t="s">
        <v>121</v>
      </c>
      <c r="B122" s="32" t="s">
        <v>176</v>
      </c>
      <c r="C122" s="32">
        <v>244</v>
      </c>
      <c r="D122" s="35"/>
      <c r="E122" s="59">
        <v>600</v>
      </c>
      <c r="F122" s="67">
        <v>475.81</v>
      </c>
      <c r="G122" s="77">
        <f t="shared" si="1"/>
        <v>79.30166666666668</v>
      </c>
    </row>
    <row r="123" spans="1:7" ht="15.75">
      <c r="A123" s="38" t="s">
        <v>17</v>
      </c>
      <c r="B123" s="32" t="s">
        <v>176</v>
      </c>
      <c r="C123" s="39">
        <v>244</v>
      </c>
      <c r="D123" s="36" t="s">
        <v>18</v>
      </c>
      <c r="E123" s="58">
        <v>600</v>
      </c>
      <c r="F123" s="68">
        <v>475.81</v>
      </c>
      <c r="G123" s="72">
        <f t="shared" si="1"/>
        <v>79.30166666666668</v>
      </c>
    </row>
    <row r="124" spans="1:7" ht="28.5" customHeight="1">
      <c r="A124" s="45" t="s">
        <v>94</v>
      </c>
      <c r="B124" s="39" t="s">
        <v>177</v>
      </c>
      <c r="C124" s="39"/>
      <c r="D124" s="44"/>
      <c r="E124" s="58">
        <v>521</v>
      </c>
      <c r="F124" s="63">
        <v>0</v>
      </c>
      <c r="G124" s="72">
        <f t="shared" si="1"/>
        <v>0</v>
      </c>
    </row>
    <row r="125" spans="1:7" ht="15.75">
      <c r="A125" s="37" t="s">
        <v>98</v>
      </c>
      <c r="B125" s="32" t="s">
        <v>178</v>
      </c>
      <c r="C125" s="32"/>
      <c r="D125" s="42"/>
      <c r="E125" s="53">
        <v>100</v>
      </c>
      <c r="F125" s="64">
        <v>0</v>
      </c>
      <c r="G125" s="77">
        <f t="shared" si="1"/>
        <v>0</v>
      </c>
    </row>
    <row r="126" spans="1:7" ht="25.5">
      <c r="A126" s="37" t="s">
        <v>0</v>
      </c>
      <c r="B126" s="32" t="s">
        <v>178</v>
      </c>
      <c r="C126" s="32">
        <v>244</v>
      </c>
      <c r="D126" s="42"/>
      <c r="E126" s="53">
        <v>100</v>
      </c>
      <c r="F126" s="64">
        <v>0</v>
      </c>
      <c r="G126" s="77">
        <f t="shared" si="1"/>
        <v>0</v>
      </c>
    </row>
    <row r="127" spans="1:7" ht="15.75">
      <c r="A127" s="38" t="s">
        <v>17</v>
      </c>
      <c r="B127" s="39" t="s">
        <v>178</v>
      </c>
      <c r="C127" s="39">
        <v>244</v>
      </c>
      <c r="D127" s="44" t="s">
        <v>18</v>
      </c>
      <c r="E127" s="55">
        <v>100</v>
      </c>
      <c r="F127" s="63">
        <v>0</v>
      </c>
      <c r="G127" s="72">
        <f t="shared" si="1"/>
        <v>0</v>
      </c>
    </row>
    <row r="128" spans="1:7" ht="15.75">
      <c r="A128" s="37" t="s">
        <v>185</v>
      </c>
      <c r="B128" s="32" t="s">
        <v>186</v>
      </c>
      <c r="C128" s="32"/>
      <c r="D128" s="42"/>
      <c r="E128" s="53">
        <v>421</v>
      </c>
      <c r="F128" s="64">
        <v>0</v>
      </c>
      <c r="G128" s="77">
        <f t="shared" si="1"/>
        <v>0</v>
      </c>
    </row>
    <row r="129" spans="1:7" ht="15.75">
      <c r="A129" s="37" t="s">
        <v>121</v>
      </c>
      <c r="B129" s="32" t="s">
        <v>186</v>
      </c>
      <c r="C129" s="32">
        <v>244</v>
      </c>
      <c r="D129" s="42"/>
      <c r="E129" s="53">
        <v>421</v>
      </c>
      <c r="F129" s="64">
        <v>0</v>
      </c>
      <c r="G129" s="77">
        <f t="shared" si="1"/>
        <v>0</v>
      </c>
    </row>
    <row r="130" spans="1:7" ht="20.25" customHeight="1">
      <c r="A130" s="38" t="s">
        <v>17</v>
      </c>
      <c r="B130" s="39" t="s">
        <v>186</v>
      </c>
      <c r="C130" s="39">
        <v>244</v>
      </c>
      <c r="D130" s="44" t="s">
        <v>18</v>
      </c>
      <c r="E130" s="55">
        <v>421</v>
      </c>
      <c r="F130" s="63">
        <v>0</v>
      </c>
      <c r="G130" s="72">
        <f t="shared" si="1"/>
        <v>0</v>
      </c>
    </row>
    <row r="131" spans="1:7" ht="36" customHeight="1">
      <c r="A131" s="38" t="s">
        <v>134</v>
      </c>
      <c r="B131" s="39" t="s">
        <v>180</v>
      </c>
      <c r="C131" s="32"/>
      <c r="D131" s="42"/>
      <c r="E131" s="55" t="s">
        <v>93</v>
      </c>
      <c r="F131" s="63">
        <v>0</v>
      </c>
      <c r="G131" s="72">
        <f t="shared" si="1"/>
        <v>0</v>
      </c>
    </row>
    <row r="132" spans="1:7" ht="51">
      <c r="A132" s="37" t="s">
        <v>181</v>
      </c>
      <c r="B132" s="32" t="s">
        <v>179</v>
      </c>
      <c r="C132" s="32"/>
      <c r="D132" s="42"/>
      <c r="E132" s="53">
        <v>10</v>
      </c>
      <c r="F132" s="64">
        <v>0</v>
      </c>
      <c r="G132" s="77">
        <f t="shared" si="1"/>
        <v>0</v>
      </c>
    </row>
    <row r="133" spans="1:7" ht="15.75">
      <c r="A133" s="37" t="s">
        <v>121</v>
      </c>
      <c r="B133" s="32" t="s">
        <v>179</v>
      </c>
      <c r="C133" s="32">
        <v>244</v>
      </c>
      <c r="D133" s="42"/>
      <c r="E133" s="53">
        <v>10</v>
      </c>
      <c r="F133" s="64">
        <v>0</v>
      </c>
      <c r="G133" s="77">
        <f t="shared" si="1"/>
        <v>0</v>
      </c>
    </row>
    <row r="134" spans="1:9" ht="30.75" customHeight="1">
      <c r="A134" s="38" t="s">
        <v>115</v>
      </c>
      <c r="B134" s="39" t="s">
        <v>179</v>
      </c>
      <c r="C134" s="39">
        <v>244</v>
      </c>
      <c r="D134" s="44" t="s">
        <v>169</v>
      </c>
      <c r="E134" s="55" t="s">
        <v>93</v>
      </c>
      <c r="F134" s="63">
        <v>0</v>
      </c>
      <c r="G134" s="72">
        <f t="shared" si="1"/>
        <v>0</v>
      </c>
      <c r="I134" s="25"/>
    </row>
    <row r="135" spans="1:9" ht="30.75" customHeight="1">
      <c r="A135" s="38" t="s">
        <v>47</v>
      </c>
      <c r="B135" s="32"/>
      <c r="C135" s="32"/>
      <c r="D135" s="44"/>
      <c r="E135" s="58">
        <f>E136+E177+E182+E187+E196+E199+E202</f>
        <v>13861.710000000005</v>
      </c>
      <c r="F135" s="63">
        <f>F136+F177+F182+F187+F196+F199+F203</f>
        <v>2758.0800000000004</v>
      </c>
      <c r="G135" s="72">
        <f t="shared" si="1"/>
        <v>19.897112261041382</v>
      </c>
      <c r="I135" s="25"/>
    </row>
    <row r="136" spans="1:7" ht="25.5" customHeight="1">
      <c r="A136" s="38" t="s">
        <v>120</v>
      </c>
      <c r="B136" s="32"/>
      <c r="C136" s="32"/>
      <c r="D136" s="44" t="s">
        <v>119</v>
      </c>
      <c r="E136" s="58">
        <f>E137+E158+E165+E168</f>
        <v>12213.080000000002</v>
      </c>
      <c r="F136" s="63">
        <f>F137+F158+F165+F168</f>
        <v>2387.19</v>
      </c>
      <c r="G136" s="72">
        <f t="shared" si="1"/>
        <v>19.546175084417687</v>
      </c>
    </row>
    <row r="137" spans="1:7" ht="22.5" customHeight="1">
      <c r="A137" s="46" t="s">
        <v>52</v>
      </c>
      <c r="B137" s="39" t="s">
        <v>116</v>
      </c>
      <c r="C137" s="39"/>
      <c r="D137" s="44" t="s">
        <v>7</v>
      </c>
      <c r="E137" s="58">
        <f>E138+E146+E154+E156</f>
        <v>11862.050000000001</v>
      </c>
      <c r="F137" s="63">
        <f>F138+F145</f>
        <v>2306.5899999999997</v>
      </c>
      <c r="G137" s="72">
        <f t="shared" si="1"/>
        <v>19.44512120586239</v>
      </c>
    </row>
    <row r="138" spans="1:7" ht="15.75">
      <c r="A138" s="46" t="s">
        <v>48</v>
      </c>
      <c r="B138" s="39" t="s">
        <v>125</v>
      </c>
      <c r="C138" s="39"/>
      <c r="D138" s="44" t="s">
        <v>7</v>
      </c>
      <c r="E138" s="58">
        <f>E139+E142</f>
        <v>8137.8</v>
      </c>
      <c r="F138" s="63">
        <f>F139+F142</f>
        <v>1711.4499999999998</v>
      </c>
      <c r="G138" s="72">
        <f t="shared" si="1"/>
        <v>21.030868293642012</v>
      </c>
    </row>
    <row r="139" spans="1:7" ht="15.75">
      <c r="A139" s="41" t="s">
        <v>62</v>
      </c>
      <c r="B139" s="32" t="s">
        <v>60</v>
      </c>
      <c r="C139" s="39"/>
      <c r="D139" s="42" t="s">
        <v>7</v>
      </c>
      <c r="E139" s="59">
        <v>6706.6</v>
      </c>
      <c r="F139" s="64">
        <f>F140+F141</f>
        <v>1370.55</v>
      </c>
      <c r="G139" s="77">
        <f aca="true" t="shared" si="2" ref="G139:G202">F139/E139*100</f>
        <v>20.43583932245847</v>
      </c>
    </row>
    <row r="140" spans="1:7" ht="29.25" customHeight="1">
      <c r="A140" s="41" t="s">
        <v>55</v>
      </c>
      <c r="B140" s="32" t="s">
        <v>60</v>
      </c>
      <c r="C140" s="32">
        <v>121</v>
      </c>
      <c r="D140" s="42"/>
      <c r="E140" s="59">
        <v>5159.2</v>
      </c>
      <c r="F140" s="64">
        <v>1061</v>
      </c>
      <c r="G140" s="77">
        <f t="shared" si="2"/>
        <v>20.56520390758257</v>
      </c>
    </row>
    <row r="141" spans="1:7" ht="25.5" customHeight="1">
      <c r="A141" s="41" t="s">
        <v>59</v>
      </c>
      <c r="B141" s="32" t="s">
        <v>60</v>
      </c>
      <c r="C141" s="32">
        <v>129</v>
      </c>
      <c r="D141" s="42"/>
      <c r="E141" s="59">
        <v>1547.4</v>
      </c>
      <c r="F141" s="64">
        <v>309.55</v>
      </c>
      <c r="G141" s="77">
        <f t="shared" si="2"/>
        <v>20.00452371720305</v>
      </c>
    </row>
    <row r="142" spans="1:7" ht="25.5">
      <c r="A142" s="47" t="s">
        <v>49</v>
      </c>
      <c r="B142" s="32" t="s">
        <v>61</v>
      </c>
      <c r="C142" s="32"/>
      <c r="D142" s="42" t="s">
        <v>7</v>
      </c>
      <c r="E142" s="59">
        <v>1431.2</v>
      </c>
      <c r="F142" s="64">
        <f>F143+F144</f>
        <v>340.9</v>
      </c>
      <c r="G142" s="77">
        <f t="shared" si="2"/>
        <v>23.819172722191166</v>
      </c>
    </row>
    <row r="143" spans="1:7" ht="27" customHeight="1">
      <c r="A143" s="41" t="s">
        <v>55</v>
      </c>
      <c r="B143" s="32" t="s">
        <v>61</v>
      </c>
      <c r="C143" s="32">
        <v>121</v>
      </c>
      <c r="D143" s="42"/>
      <c r="E143" s="59">
        <v>1100.1</v>
      </c>
      <c r="F143" s="64">
        <v>262.76</v>
      </c>
      <c r="G143" s="77">
        <f t="shared" si="2"/>
        <v>23.885101354422325</v>
      </c>
    </row>
    <row r="144" spans="1:7" ht="21.75" customHeight="1">
      <c r="A144" s="41" t="s">
        <v>59</v>
      </c>
      <c r="B144" s="32" t="s">
        <v>61</v>
      </c>
      <c r="C144" s="32">
        <v>129</v>
      </c>
      <c r="D144" s="42"/>
      <c r="E144" s="59">
        <v>331.1</v>
      </c>
      <c r="F144" s="64">
        <v>78.14</v>
      </c>
      <c r="G144" s="77">
        <f t="shared" si="2"/>
        <v>23.600120809423135</v>
      </c>
    </row>
    <row r="145" spans="1:7" ht="30.75" customHeight="1">
      <c r="A145" s="76" t="s">
        <v>131</v>
      </c>
      <c r="B145" s="39" t="s">
        <v>194</v>
      </c>
      <c r="C145" s="39"/>
      <c r="D145" s="44"/>
      <c r="E145" s="58">
        <f>E146+E154+E156</f>
        <v>3724.25</v>
      </c>
      <c r="F145" s="63">
        <f>F146+F155</f>
        <v>595.14</v>
      </c>
      <c r="G145" s="72">
        <f t="shared" si="2"/>
        <v>15.980130227562597</v>
      </c>
    </row>
    <row r="146" spans="1:7" ht="25.5">
      <c r="A146" s="47" t="s">
        <v>53</v>
      </c>
      <c r="B146" s="32" t="s">
        <v>63</v>
      </c>
      <c r="C146" s="32"/>
      <c r="D146" s="42" t="s">
        <v>7</v>
      </c>
      <c r="E146" s="59">
        <f>E147+E148+E149+E150+E151+E152+E153</f>
        <v>3670.73</v>
      </c>
      <c r="F146" s="64">
        <f>F147+F148+F149+F150+F151+F152+F153</f>
        <v>595.14</v>
      </c>
      <c r="G146" s="77">
        <f t="shared" si="2"/>
        <v>16.21312382005759</v>
      </c>
    </row>
    <row r="147" spans="1:7" ht="15.75">
      <c r="A147" s="47" t="s">
        <v>55</v>
      </c>
      <c r="B147" s="32" t="s">
        <v>63</v>
      </c>
      <c r="C147" s="32">
        <v>121</v>
      </c>
      <c r="D147" s="42"/>
      <c r="E147" s="59">
        <v>1046</v>
      </c>
      <c r="F147" s="64">
        <v>202.69</v>
      </c>
      <c r="G147" s="77">
        <f t="shared" si="2"/>
        <v>19.377629063097515</v>
      </c>
    </row>
    <row r="148" spans="1:7" ht="15" customHeight="1">
      <c r="A148" s="47" t="s">
        <v>79</v>
      </c>
      <c r="B148" s="32" t="s">
        <v>63</v>
      </c>
      <c r="C148" s="32">
        <v>122</v>
      </c>
      <c r="D148" s="42"/>
      <c r="E148" s="59">
        <v>10</v>
      </c>
      <c r="F148" s="64"/>
      <c r="G148" s="77">
        <f t="shared" si="2"/>
        <v>0</v>
      </c>
    </row>
    <row r="149" spans="1:7" ht="15.75">
      <c r="A149" s="47" t="s">
        <v>59</v>
      </c>
      <c r="B149" s="32" t="s">
        <v>63</v>
      </c>
      <c r="C149" s="32">
        <v>129</v>
      </c>
      <c r="D149" s="42"/>
      <c r="E149" s="59">
        <v>312.3</v>
      </c>
      <c r="F149" s="64">
        <v>57.84</v>
      </c>
      <c r="G149" s="77">
        <f t="shared" si="2"/>
        <v>18.520653218059557</v>
      </c>
    </row>
    <row r="150" spans="1:7" ht="25.5" customHeight="1">
      <c r="A150" s="47" t="s">
        <v>74</v>
      </c>
      <c r="B150" s="32" t="s">
        <v>63</v>
      </c>
      <c r="C150" s="32">
        <v>242</v>
      </c>
      <c r="D150" s="42"/>
      <c r="E150" s="59">
        <v>681</v>
      </c>
      <c r="F150" s="64">
        <v>88.98</v>
      </c>
      <c r="G150" s="77">
        <f t="shared" si="2"/>
        <v>13.066079295154184</v>
      </c>
    </row>
    <row r="151" spans="1:7" ht="15.75">
      <c r="A151" s="18" t="s">
        <v>121</v>
      </c>
      <c r="B151" s="32" t="s">
        <v>63</v>
      </c>
      <c r="C151" s="32">
        <v>244</v>
      </c>
      <c r="D151" s="42"/>
      <c r="E151" s="59">
        <v>1520.52</v>
      </c>
      <c r="F151" s="64">
        <v>245.63</v>
      </c>
      <c r="G151" s="77">
        <f t="shared" si="2"/>
        <v>16.154341935653594</v>
      </c>
    </row>
    <row r="152" spans="1:7" ht="15.75">
      <c r="A152" s="47" t="s">
        <v>171</v>
      </c>
      <c r="B152" s="32" t="s">
        <v>63</v>
      </c>
      <c r="C152" s="32">
        <v>851</v>
      </c>
      <c r="D152" s="42"/>
      <c r="E152" s="59">
        <v>80</v>
      </c>
      <c r="F152" s="64">
        <v>0</v>
      </c>
      <c r="G152" s="77">
        <f t="shared" si="2"/>
        <v>0</v>
      </c>
    </row>
    <row r="153" spans="1:7" ht="63.75">
      <c r="A153" s="47" t="s">
        <v>193</v>
      </c>
      <c r="B153" s="32" t="s">
        <v>63</v>
      </c>
      <c r="C153" s="32">
        <v>831</v>
      </c>
      <c r="D153" s="42"/>
      <c r="E153" s="59">
        <v>20.91</v>
      </c>
      <c r="F153" s="64">
        <v>0</v>
      </c>
      <c r="G153" s="77">
        <f t="shared" si="2"/>
        <v>0</v>
      </c>
    </row>
    <row r="154" spans="1:7" ht="15.75">
      <c r="A154" s="47" t="s">
        <v>32</v>
      </c>
      <c r="B154" s="32" t="s">
        <v>113</v>
      </c>
      <c r="C154" s="32"/>
      <c r="D154" s="42"/>
      <c r="E154" s="59">
        <v>50</v>
      </c>
      <c r="F154" s="64">
        <v>0</v>
      </c>
      <c r="G154" s="77">
        <f t="shared" si="2"/>
        <v>0</v>
      </c>
    </row>
    <row r="155" spans="1:7" ht="15.75">
      <c r="A155" s="47" t="s">
        <v>121</v>
      </c>
      <c r="B155" s="32" t="s">
        <v>113</v>
      </c>
      <c r="C155" s="32">
        <v>244</v>
      </c>
      <c r="D155" s="42" t="s">
        <v>7</v>
      </c>
      <c r="E155" s="59">
        <v>50</v>
      </c>
      <c r="F155" s="64">
        <v>0</v>
      </c>
      <c r="G155" s="77">
        <f t="shared" si="2"/>
        <v>0</v>
      </c>
    </row>
    <row r="156" spans="1:7" ht="51">
      <c r="A156" s="47" t="s">
        <v>196</v>
      </c>
      <c r="B156" s="32" t="s">
        <v>195</v>
      </c>
      <c r="C156" s="32"/>
      <c r="D156" s="42"/>
      <c r="E156" s="59">
        <v>3.52</v>
      </c>
      <c r="F156" s="64">
        <v>0</v>
      </c>
      <c r="G156" s="77">
        <f t="shared" si="2"/>
        <v>0</v>
      </c>
    </row>
    <row r="157" spans="1:7" ht="21.75" customHeight="1">
      <c r="A157" s="47" t="s">
        <v>121</v>
      </c>
      <c r="B157" s="32" t="s">
        <v>195</v>
      </c>
      <c r="C157" s="32">
        <v>244</v>
      </c>
      <c r="D157" s="42" t="s">
        <v>7</v>
      </c>
      <c r="E157" s="59">
        <v>3.52</v>
      </c>
      <c r="F157" s="64">
        <v>0</v>
      </c>
      <c r="G157" s="77">
        <f t="shared" si="2"/>
        <v>0</v>
      </c>
    </row>
    <row r="158" spans="1:7" ht="39" customHeight="1">
      <c r="A158" s="52" t="s">
        <v>108</v>
      </c>
      <c r="B158" s="13"/>
      <c r="C158" s="13"/>
      <c r="D158" s="28" t="s">
        <v>109</v>
      </c>
      <c r="E158" s="55">
        <f>E160+E162+E164</f>
        <v>195.03</v>
      </c>
      <c r="F158" s="58">
        <f>F160+F162+F164</f>
        <v>48.8</v>
      </c>
      <c r="G158" s="72">
        <f t="shared" si="2"/>
        <v>25.021791519253444</v>
      </c>
    </row>
    <row r="159" spans="1:7" ht="28.5" customHeight="1">
      <c r="A159" s="50" t="s">
        <v>104</v>
      </c>
      <c r="B159" s="13" t="s">
        <v>66</v>
      </c>
      <c r="C159" s="13"/>
      <c r="D159" s="28"/>
      <c r="E159" s="53">
        <v>68.7</v>
      </c>
      <c r="F159" s="59">
        <v>17.2</v>
      </c>
      <c r="G159" s="77">
        <f t="shared" si="2"/>
        <v>25.03639010189228</v>
      </c>
    </row>
    <row r="160" spans="1:7" ht="13.5" customHeight="1">
      <c r="A160" s="50" t="s">
        <v>105</v>
      </c>
      <c r="B160" s="13" t="s">
        <v>66</v>
      </c>
      <c r="C160" s="13">
        <v>540</v>
      </c>
      <c r="D160" s="24"/>
      <c r="E160" s="55">
        <v>68.7</v>
      </c>
      <c r="F160" s="58">
        <v>17.2</v>
      </c>
      <c r="G160" s="72">
        <f t="shared" si="2"/>
        <v>25.03639010189228</v>
      </c>
    </row>
    <row r="161" spans="1:7" ht="29.25" customHeight="1">
      <c r="A161" s="50" t="s">
        <v>106</v>
      </c>
      <c r="B161" s="13" t="s">
        <v>69</v>
      </c>
      <c r="C161" s="13"/>
      <c r="D161" s="24"/>
      <c r="E161" s="53">
        <v>31.43</v>
      </c>
      <c r="F161" s="59">
        <v>7.9</v>
      </c>
      <c r="G161" s="77">
        <f t="shared" si="2"/>
        <v>25.13522112631244</v>
      </c>
    </row>
    <row r="162" spans="1:7" ht="18.75" customHeight="1">
      <c r="A162" s="50" t="s">
        <v>105</v>
      </c>
      <c r="B162" s="13" t="s">
        <v>69</v>
      </c>
      <c r="C162" s="13">
        <v>540</v>
      </c>
      <c r="D162" s="24"/>
      <c r="E162" s="55">
        <v>31.43</v>
      </c>
      <c r="F162" s="58">
        <v>7.9</v>
      </c>
      <c r="G162" s="72">
        <f t="shared" si="2"/>
        <v>25.13522112631244</v>
      </c>
    </row>
    <row r="163" spans="1:7" ht="39" customHeight="1">
      <c r="A163" s="51" t="s">
        <v>107</v>
      </c>
      <c r="B163" s="13" t="s">
        <v>80</v>
      </c>
      <c r="C163" s="13"/>
      <c r="D163" s="24"/>
      <c r="E163" s="53">
        <v>94.9</v>
      </c>
      <c r="F163" s="59">
        <v>23.7</v>
      </c>
      <c r="G163" s="77">
        <f t="shared" si="2"/>
        <v>24.97365648050579</v>
      </c>
    </row>
    <row r="164" spans="1:7" ht="18" customHeight="1">
      <c r="A164" s="21" t="s">
        <v>105</v>
      </c>
      <c r="B164" s="13" t="s">
        <v>80</v>
      </c>
      <c r="C164" s="13">
        <v>540</v>
      </c>
      <c r="D164" s="24"/>
      <c r="E164" s="55">
        <v>94.9</v>
      </c>
      <c r="F164" s="58">
        <v>23.7</v>
      </c>
      <c r="G164" s="72">
        <f t="shared" si="2"/>
        <v>24.97365648050579</v>
      </c>
    </row>
    <row r="165" spans="1:7" ht="18.75" customHeight="1">
      <c r="A165" s="48" t="s">
        <v>50</v>
      </c>
      <c r="B165" s="39"/>
      <c r="C165" s="39"/>
      <c r="D165" s="44" t="s">
        <v>24</v>
      </c>
      <c r="E165" s="58">
        <v>50</v>
      </c>
      <c r="F165" s="63">
        <v>0</v>
      </c>
      <c r="G165" s="72">
        <f t="shared" si="2"/>
        <v>0</v>
      </c>
    </row>
    <row r="166" spans="1:7" ht="19.5" customHeight="1">
      <c r="A166" s="47" t="s">
        <v>103</v>
      </c>
      <c r="B166" s="32" t="s">
        <v>64</v>
      </c>
      <c r="C166" s="32"/>
      <c r="D166" s="42"/>
      <c r="E166" s="59">
        <v>50</v>
      </c>
      <c r="F166" s="64">
        <v>0</v>
      </c>
      <c r="G166" s="77">
        <f t="shared" si="2"/>
        <v>0</v>
      </c>
    </row>
    <row r="167" spans="1:7" ht="24.75" customHeight="1">
      <c r="A167" s="47" t="s">
        <v>51</v>
      </c>
      <c r="B167" s="32" t="s">
        <v>64</v>
      </c>
      <c r="C167" s="32">
        <v>870</v>
      </c>
      <c r="D167" s="42" t="s">
        <v>24</v>
      </c>
      <c r="E167" s="59">
        <v>50</v>
      </c>
      <c r="F167" s="64">
        <v>0</v>
      </c>
      <c r="G167" s="77">
        <f t="shared" si="2"/>
        <v>0</v>
      </c>
    </row>
    <row r="168" spans="1:7" ht="27.75" customHeight="1">
      <c r="A168" s="49" t="s">
        <v>2</v>
      </c>
      <c r="B168" s="39"/>
      <c r="C168" s="39"/>
      <c r="D168" s="44" t="s">
        <v>3</v>
      </c>
      <c r="E168" s="58">
        <f>E169+E172+E176</f>
        <v>106</v>
      </c>
      <c r="F168" s="63">
        <f>F169+F173+F176</f>
        <v>31.8</v>
      </c>
      <c r="G168" s="72">
        <f t="shared" si="2"/>
        <v>30</v>
      </c>
    </row>
    <row r="169" spans="1:7" ht="15" customHeight="1">
      <c r="A169" s="17" t="s">
        <v>95</v>
      </c>
      <c r="B169" s="13" t="s">
        <v>70</v>
      </c>
      <c r="C169" s="13"/>
      <c r="D169" s="24"/>
      <c r="E169" s="59">
        <v>35</v>
      </c>
      <c r="F169" s="59">
        <v>20</v>
      </c>
      <c r="G169" s="77">
        <f t="shared" si="2"/>
        <v>57.14285714285714</v>
      </c>
    </row>
    <row r="170" spans="1:7" ht="15.75">
      <c r="A170" s="17" t="s">
        <v>121</v>
      </c>
      <c r="B170" s="13" t="s">
        <v>182</v>
      </c>
      <c r="C170" s="13">
        <v>244</v>
      </c>
      <c r="D170" s="24" t="s">
        <v>3</v>
      </c>
      <c r="E170" s="59">
        <v>20</v>
      </c>
      <c r="F170" s="59">
        <v>20</v>
      </c>
      <c r="G170" s="77">
        <f t="shared" si="2"/>
        <v>100</v>
      </c>
    </row>
    <row r="171" spans="1:7" ht="15.75">
      <c r="A171" s="17" t="s">
        <v>54</v>
      </c>
      <c r="B171" s="13" t="s">
        <v>70</v>
      </c>
      <c r="C171" s="13">
        <v>853</v>
      </c>
      <c r="D171" s="24" t="s">
        <v>3</v>
      </c>
      <c r="E171" s="59">
        <v>15</v>
      </c>
      <c r="F171" s="59">
        <v>0</v>
      </c>
      <c r="G171" s="77">
        <f t="shared" si="2"/>
        <v>0</v>
      </c>
    </row>
    <row r="172" spans="1:11" ht="17.25" customHeight="1">
      <c r="A172" s="17" t="s">
        <v>130</v>
      </c>
      <c r="B172" s="13" t="s">
        <v>71</v>
      </c>
      <c r="C172" s="13"/>
      <c r="D172" s="24"/>
      <c r="E172" s="59">
        <v>18</v>
      </c>
      <c r="F172" s="59">
        <v>3</v>
      </c>
      <c r="G172" s="77">
        <f t="shared" si="2"/>
        <v>16.666666666666664</v>
      </c>
      <c r="K172" s="22"/>
    </row>
    <row r="173" spans="1:7" ht="17.25" customHeight="1">
      <c r="A173" s="21" t="s">
        <v>129</v>
      </c>
      <c r="B173" s="13" t="s">
        <v>71</v>
      </c>
      <c r="C173" s="13">
        <v>350</v>
      </c>
      <c r="D173" s="24" t="s">
        <v>3</v>
      </c>
      <c r="E173" s="59">
        <v>12</v>
      </c>
      <c r="F173" s="59">
        <v>3</v>
      </c>
      <c r="G173" s="77">
        <f t="shared" si="2"/>
        <v>25</v>
      </c>
    </row>
    <row r="174" spans="1:7" ht="18" customHeight="1">
      <c r="A174" s="21" t="s">
        <v>56</v>
      </c>
      <c r="B174" s="13" t="s">
        <v>71</v>
      </c>
      <c r="C174" s="13">
        <v>360</v>
      </c>
      <c r="D174" s="24" t="s">
        <v>3</v>
      </c>
      <c r="E174" s="59">
        <v>6</v>
      </c>
      <c r="F174" s="59">
        <v>0</v>
      </c>
      <c r="G174" s="77">
        <f t="shared" si="2"/>
        <v>0</v>
      </c>
    </row>
    <row r="175" spans="1:7" ht="27" customHeight="1">
      <c r="A175" s="17" t="s">
        <v>86</v>
      </c>
      <c r="B175" s="13" t="s">
        <v>85</v>
      </c>
      <c r="C175" s="13"/>
      <c r="D175" s="24"/>
      <c r="E175" s="59">
        <v>53</v>
      </c>
      <c r="F175" s="59">
        <v>8.8</v>
      </c>
      <c r="G175" s="77">
        <f t="shared" si="2"/>
        <v>16.603773584905664</v>
      </c>
    </row>
    <row r="176" spans="1:7" ht="15.75">
      <c r="A176" s="17" t="s">
        <v>121</v>
      </c>
      <c r="B176" s="13" t="s">
        <v>85</v>
      </c>
      <c r="C176" s="13">
        <v>244</v>
      </c>
      <c r="D176" s="24" t="s">
        <v>3</v>
      </c>
      <c r="E176" s="59">
        <v>53</v>
      </c>
      <c r="F176" s="59">
        <v>8.8</v>
      </c>
      <c r="G176" s="77">
        <f t="shared" si="2"/>
        <v>16.603773584905664</v>
      </c>
    </row>
    <row r="177" spans="1:7" ht="24" customHeight="1">
      <c r="A177" s="23" t="s">
        <v>25</v>
      </c>
      <c r="B177" s="13"/>
      <c r="C177" s="13"/>
      <c r="D177" s="28" t="s">
        <v>26</v>
      </c>
      <c r="E177" s="58">
        <v>267.2</v>
      </c>
      <c r="F177" s="58">
        <v>62.5</v>
      </c>
      <c r="G177" s="72">
        <f t="shared" si="2"/>
        <v>23.39071856287425</v>
      </c>
    </row>
    <row r="178" spans="1:7" ht="25.5">
      <c r="A178" s="18" t="s">
        <v>27</v>
      </c>
      <c r="B178" s="32" t="s">
        <v>84</v>
      </c>
      <c r="C178" s="13"/>
      <c r="D178" s="15"/>
      <c r="E178" s="59">
        <f>E179+E180+E181</f>
        <v>267.2</v>
      </c>
      <c r="F178" s="69">
        <f>F179+F180+F181</f>
        <v>62.5</v>
      </c>
      <c r="G178" s="77">
        <f t="shared" si="2"/>
        <v>23.39071856287425</v>
      </c>
    </row>
    <row r="179" spans="1:7" ht="15.75">
      <c r="A179" s="16" t="s">
        <v>73</v>
      </c>
      <c r="B179" s="32" t="s">
        <v>84</v>
      </c>
      <c r="C179" s="13">
        <v>121</v>
      </c>
      <c r="D179" s="24"/>
      <c r="E179" s="59">
        <v>202.92</v>
      </c>
      <c r="F179" s="59">
        <v>48</v>
      </c>
      <c r="G179" s="77">
        <f t="shared" si="2"/>
        <v>23.65464222353637</v>
      </c>
    </row>
    <row r="180" spans="1:7" ht="15.75">
      <c r="A180" s="16" t="s">
        <v>59</v>
      </c>
      <c r="B180" s="32" t="s">
        <v>84</v>
      </c>
      <c r="C180" s="13">
        <v>129</v>
      </c>
      <c r="D180" s="24"/>
      <c r="E180" s="59">
        <v>61.28</v>
      </c>
      <c r="F180" s="59">
        <v>14.5</v>
      </c>
      <c r="G180" s="77">
        <f t="shared" si="2"/>
        <v>23.66187989556136</v>
      </c>
    </row>
    <row r="181" spans="1:7" ht="15.75">
      <c r="A181" s="19" t="s">
        <v>121</v>
      </c>
      <c r="B181" s="32" t="s">
        <v>84</v>
      </c>
      <c r="C181" s="13">
        <v>244</v>
      </c>
      <c r="D181" s="24"/>
      <c r="E181" s="59">
        <v>3</v>
      </c>
      <c r="F181" s="59">
        <v>0</v>
      </c>
      <c r="G181" s="77">
        <f t="shared" si="2"/>
        <v>0</v>
      </c>
    </row>
    <row r="182" spans="1:7" ht="15.75">
      <c r="A182" s="54" t="s">
        <v>4</v>
      </c>
      <c r="B182" s="32"/>
      <c r="C182" s="13"/>
      <c r="D182" s="28" t="s">
        <v>5</v>
      </c>
      <c r="E182" s="58">
        <f>E184+E186</f>
        <v>203.7</v>
      </c>
      <c r="F182" s="58">
        <f>F184+F186</f>
        <v>51.65</v>
      </c>
      <c r="G182" s="72">
        <f t="shared" si="2"/>
        <v>25.355915562101128</v>
      </c>
    </row>
    <row r="183" spans="1:7" ht="25.5">
      <c r="A183" s="19" t="s">
        <v>111</v>
      </c>
      <c r="B183" s="32" t="s">
        <v>65</v>
      </c>
      <c r="C183" s="13"/>
      <c r="D183" s="42"/>
      <c r="E183" s="53">
        <v>161.1</v>
      </c>
      <c r="F183" s="64">
        <v>41</v>
      </c>
      <c r="G183" s="77">
        <f t="shared" si="2"/>
        <v>25.450031036623216</v>
      </c>
    </row>
    <row r="184" spans="1:7" ht="15.75">
      <c r="A184" s="19" t="s">
        <v>105</v>
      </c>
      <c r="B184" s="32" t="s">
        <v>65</v>
      </c>
      <c r="C184" s="13">
        <v>540</v>
      </c>
      <c r="D184" s="42"/>
      <c r="E184" s="53">
        <v>161.1</v>
      </c>
      <c r="F184" s="64">
        <v>41</v>
      </c>
      <c r="G184" s="77">
        <f t="shared" si="2"/>
        <v>25.450031036623216</v>
      </c>
    </row>
    <row r="185" spans="1:7" ht="15.75">
      <c r="A185" s="19" t="s">
        <v>112</v>
      </c>
      <c r="B185" s="32" t="s">
        <v>67</v>
      </c>
      <c r="C185" s="13"/>
      <c r="D185" s="42"/>
      <c r="E185" s="53">
        <v>42.6</v>
      </c>
      <c r="F185" s="64">
        <v>10.65</v>
      </c>
      <c r="G185" s="77">
        <f t="shared" si="2"/>
        <v>25</v>
      </c>
    </row>
    <row r="186" spans="1:7" ht="15.75">
      <c r="A186" s="19" t="s">
        <v>105</v>
      </c>
      <c r="B186" s="32" t="s">
        <v>67</v>
      </c>
      <c r="C186" s="13">
        <v>540</v>
      </c>
      <c r="D186" s="42"/>
      <c r="E186" s="53">
        <v>42.6</v>
      </c>
      <c r="F186" s="64">
        <v>10.65</v>
      </c>
      <c r="G186" s="77">
        <f t="shared" si="2"/>
        <v>25</v>
      </c>
    </row>
    <row r="187" spans="1:7" ht="15.75">
      <c r="A187" s="30" t="s">
        <v>15</v>
      </c>
      <c r="B187" s="13"/>
      <c r="C187" s="13"/>
      <c r="D187" s="28" t="s">
        <v>16</v>
      </c>
      <c r="E187" s="58">
        <f>E189+E191+E193+E195</f>
        <v>746.03</v>
      </c>
      <c r="F187" s="58">
        <f>F189+F191+F193+F195</f>
        <v>157.57999999999998</v>
      </c>
      <c r="G187" s="72">
        <f t="shared" si="2"/>
        <v>21.122474967494604</v>
      </c>
    </row>
    <row r="188" spans="1:7" ht="25.5">
      <c r="A188" s="21" t="s">
        <v>110</v>
      </c>
      <c r="B188" s="13" t="s">
        <v>68</v>
      </c>
      <c r="C188" s="13"/>
      <c r="D188" s="24"/>
      <c r="E188" s="53">
        <v>90.43</v>
      </c>
      <c r="F188" s="59">
        <v>22.6</v>
      </c>
      <c r="G188" s="77">
        <f t="shared" si="2"/>
        <v>24.991706292159684</v>
      </c>
    </row>
    <row r="189" spans="1:7" ht="15.75">
      <c r="A189" s="6" t="s">
        <v>105</v>
      </c>
      <c r="B189" s="13" t="s">
        <v>68</v>
      </c>
      <c r="C189" s="13">
        <v>540</v>
      </c>
      <c r="D189" s="15"/>
      <c r="E189" s="53">
        <v>90.43</v>
      </c>
      <c r="F189" s="69">
        <v>22.6</v>
      </c>
      <c r="G189" s="77">
        <f t="shared" si="2"/>
        <v>24.991706292159684</v>
      </c>
    </row>
    <row r="190" spans="1:7" ht="15.75">
      <c r="A190" s="19" t="s">
        <v>83</v>
      </c>
      <c r="B190" s="13" t="s">
        <v>82</v>
      </c>
      <c r="C190" s="13"/>
      <c r="D190" s="24"/>
      <c r="E190" s="59">
        <v>20</v>
      </c>
      <c r="F190" s="59">
        <v>0</v>
      </c>
      <c r="G190" s="77">
        <f t="shared" si="2"/>
        <v>0</v>
      </c>
    </row>
    <row r="191" spans="1:7" ht="37.5" customHeight="1">
      <c r="A191" s="19" t="s">
        <v>121</v>
      </c>
      <c r="B191" s="13" t="s">
        <v>82</v>
      </c>
      <c r="C191" s="13">
        <v>244</v>
      </c>
      <c r="D191" s="24"/>
      <c r="E191" s="59">
        <v>20</v>
      </c>
      <c r="F191" s="59">
        <v>0</v>
      </c>
      <c r="G191" s="77">
        <f t="shared" si="2"/>
        <v>0</v>
      </c>
    </row>
    <row r="192" spans="1:7" ht="25.5">
      <c r="A192" s="6" t="s">
        <v>97</v>
      </c>
      <c r="B192" s="13" t="s">
        <v>96</v>
      </c>
      <c r="C192" s="27"/>
      <c r="D192" s="26"/>
      <c r="E192" s="53">
        <v>75.6</v>
      </c>
      <c r="F192" s="69">
        <v>18.02</v>
      </c>
      <c r="G192" s="77">
        <f t="shared" si="2"/>
        <v>23.83597883597884</v>
      </c>
    </row>
    <row r="193" spans="1:7" ht="15.75">
      <c r="A193" s="19" t="s">
        <v>121</v>
      </c>
      <c r="B193" s="13" t="s">
        <v>96</v>
      </c>
      <c r="C193" s="13">
        <v>244</v>
      </c>
      <c r="D193" s="24"/>
      <c r="E193" s="53">
        <v>75.6</v>
      </c>
      <c r="F193" s="59">
        <v>18.02</v>
      </c>
      <c r="G193" s="77">
        <f t="shared" si="2"/>
        <v>23.83597883597884</v>
      </c>
    </row>
    <row r="194" spans="1:7" ht="25.5">
      <c r="A194" s="6" t="s">
        <v>77</v>
      </c>
      <c r="B194" s="13" t="s">
        <v>78</v>
      </c>
      <c r="C194" s="27"/>
      <c r="D194" s="26"/>
      <c r="E194" s="53">
        <v>560</v>
      </c>
      <c r="F194" s="69">
        <v>116.96</v>
      </c>
      <c r="G194" s="77">
        <f t="shared" si="2"/>
        <v>20.885714285714286</v>
      </c>
    </row>
    <row r="195" spans="1:7" ht="25.5" customHeight="1">
      <c r="A195" s="19" t="s">
        <v>121</v>
      </c>
      <c r="B195" s="13" t="s">
        <v>78</v>
      </c>
      <c r="C195" s="13">
        <v>244</v>
      </c>
      <c r="D195" s="24"/>
      <c r="E195" s="59">
        <v>560</v>
      </c>
      <c r="F195" s="59">
        <v>116.96</v>
      </c>
      <c r="G195" s="77">
        <f t="shared" si="2"/>
        <v>20.885714285714286</v>
      </c>
    </row>
    <row r="196" spans="1:7" ht="25.5">
      <c r="A196" s="54" t="s">
        <v>184</v>
      </c>
      <c r="B196" s="13"/>
      <c r="C196" s="13"/>
      <c r="D196" s="28" t="s">
        <v>169</v>
      </c>
      <c r="E196" s="58">
        <v>35</v>
      </c>
      <c r="F196" s="58">
        <v>0</v>
      </c>
      <c r="G196" s="72">
        <f t="shared" si="2"/>
        <v>0</v>
      </c>
    </row>
    <row r="197" spans="1:7" ht="25.5">
      <c r="A197" s="19" t="s">
        <v>53</v>
      </c>
      <c r="B197" s="13" t="s">
        <v>63</v>
      </c>
      <c r="C197" s="13"/>
      <c r="D197" s="24"/>
      <c r="E197" s="59">
        <v>35</v>
      </c>
      <c r="F197" s="59">
        <v>0</v>
      </c>
      <c r="G197" s="77">
        <f t="shared" si="2"/>
        <v>0</v>
      </c>
    </row>
    <row r="198" spans="1:7" ht="15.75">
      <c r="A198" s="19" t="s">
        <v>121</v>
      </c>
      <c r="B198" s="13" t="s">
        <v>63</v>
      </c>
      <c r="C198" s="13">
        <v>244</v>
      </c>
      <c r="D198" s="24"/>
      <c r="E198" s="59">
        <v>35</v>
      </c>
      <c r="F198" s="59">
        <v>0</v>
      </c>
      <c r="G198" s="77">
        <f t="shared" si="2"/>
        <v>0</v>
      </c>
    </row>
    <row r="199" spans="1:7" ht="15.75">
      <c r="A199" s="20" t="s">
        <v>13</v>
      </c>
      <c r="B199" s="13"/>
      <c r="C199" s="27"/>
      <c r="D199" s="28" t="s">
        <v>14</v>
      </c>
      <c r="E199" s="58">
        <v>396.1</v>
      </c>
      <c r="F199" s="58">
        <v>99.01</v>
      </c>
      <c r="G199" s="72">
        <f t="shared" si="2"/>
        <v>24.99621307750568</v>
      </c>
    </row>
    <row r="200" spans="1:7" ht="25.5">
      <c r="A200" s="7" t="s">
        <v>33</v>
      </c>
      <c r="B200" s="13" t="s">
        <v>72</v>
      </c>
      <c r="C200" s="13"/>
      <c r="D200" s="29"/>
      <c r="E200" s="59">
        <v>396.1</v>
      </c>
      <c r="F200" s="71">
        <v>99.01</v>
      </c>
      <c r="G200" s="77">
        <f t="shared" si="2"/>
        <v>24.99621307750568</v>
      </c>
    </row>
    <row r="201" spans="1:7" ht="25.5">
      <c r="A201" s="5" t="s">
        <v>34</v>
      </c>
      <c r="B201" s="13" t="s">
        <v>72</v>
      </c>
      <c r="C201" s="13">
        <v>264</v>
      </c>
      <c r="D201" s="29"/>
      <c r="E201" s="59">
        <v>396.1</v>
      </c>
      <c r="F201" s="71">
        <v>99.01</v>
      </c>
      <c r="G201" s="77">
        <f t="shared" si="2"/>
        <v>24.99621307750568</v>
      </c>
    </row>
    <row r="202" spans="1:7" ht="15.75">
      <c r="A202" s="30" t="s">
        <v>127</v>
      </c>
      <c r="B202" s="13"/>
      <c r="C202" s="13"/>
      <c r="D202" s="28" t="s">
        <v>128</v>
      </c>
      <c r="E202" s="58">
        <v>0.6</v>
      </c>
      <c r="F202" s="58">
        <v>0.15</v>
      </c>
      <c r="G202" s="72">
        <f t="shared" si="2"/>
        <v>25</v>
      </c>
    </row>
    <row r="203" spans="1:7" ht="25.5">
      <c r="A203" s="19" t="s">
        <v>53</v>
      </c>
      <c r="B203" s="13" t="s">
        <v>63</v>
      </c>
      <c r="C203" s="13"/>
      <c r="D203" s="24"/>
      <c r="E203" s="59">
        <v>0.6</v>
      </c>
      <c r="F203" s="59">
        <v>0.15</v>
      </c>
      <c r="G203" s="77">
        <f>F203/E203*100</f>
        <v>25</v>
      </c>
    </row>
    <row r="204" spans="1:7" ht="25.5" hidden="1">
      <c r="A204" s="6" t="s">
        <v>79</v>
      </c>
      <c r="B204" s="13" t="s">
        <v>63</v>
      </c>
      <c r="C204" s="13">
        <v>122</v>
      </c>
      <c r="D204" s="26"/>
      <c r="E204" s="53">
        <v>0.6</v>
      </c>
      <c r="F204" s="70"/>
      <c r="G204" s="73"/>
    </row>
  </sheetData>
  <sheetProtection/>
  <autoFilter ref="A8:G8"/>
  <mergeCells count="3">
    <mergeCell ref="A6:G6"/>
    <mergeCell ref="B1:G5"/>
    <mergeCell ref="A7:G7"/>
  </mergeCells>
  <printOptions/>
  <pageMargins left="0.7874015748031497" right="0.1968503937007874" top="0.3937007874015748" bottom="0.3937007874015748" header="0" footer="0"/>
  <pageSetup fitToHeight="0" fitToWidth="1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2020-04-20T07:23:39Z</cp:lastPrinted>
  <dcterms:created xsi:type="dcterms:W3CDTF">2002-03-11T10:22:12Z</dcterms:created>
  <dcterms:modified xsi:type="dcterms:W3CDTF">2020-04-20T09:19:37Z</dcterms:modified>
  <cp:category/>
  <cp:version/>
  <cp:contentType/>
  <cp:contentStatus/>
</cp:coreProperties>
</file>