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6" windowWidth="11112" windowHeight="5412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<sst xmlns="http://schemas.openxmlformats.org/spreadsheetml/2006/main" count="196" uniqueCount="172">
  <si>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</si>
  <si>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</si>
  <si>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</si>
  <si>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</si>
  <si>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</si>
  <si>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</si>
  <si>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</si>
  <si>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</si>
  <si>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</si>
  <si>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</si>
  <si>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</si>
  <si>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</si>
  <si>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</si>
  <si>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</si>
  <si>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</si>
  <si>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</si>
  <si>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</si>
  <si>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</si>
  <si>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</si>
  <si>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</si>
  <si>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</si>
  <si>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</si>
  <si>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</si>
  <si>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</si>
  <si>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</si>
  <si>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</si>
  <si>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</si>
  <si>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</si>
  <si>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</si>
  <si>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</si>
  <si>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</si>
  <si>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</si>
  <si>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</si>
  <si>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</si>
  <si>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</si>
  <si>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</si>
  <si>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</si>
  <si>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</si>
  <si>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</si>
  <si>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</si>
  <si>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</si>
  <si>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</si>
  <si>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</si>
  <si>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</si>
  <si>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</si>
  <si>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</si>
  <si>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</si>
  <si>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</si>
  <si>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</si>
  <si>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</si>
  <si>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</si>
  <si>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</si>
  <si>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</si>
  <si>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</si>
  <si>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</si>
  <si>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</si>
  <si>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</si>
  <si>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</si>
  <si>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</si>
  <si>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</si>
  <si>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</si>
  <si>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</si>
  <si>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</si>
  <si>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</si>
  <si>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</si>
  <si>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</si>
  <si>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</si>
  <si>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</si>
  <si>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</si>
  <si>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</si>
  <si>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</si>
  <si>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</si>
  <si>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</si>
  <si>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</si>
  <si>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</si>
  <si>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</si>
  <si>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</si>
  <si>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</si>
  <si>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</si>
  <si>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</si>
  <si>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</si>
  <si>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</si>
  <si>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</si>
  <si>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</si>
  <si>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</si>
  <si>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</si>
  <si>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</si>
  <si>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</si>
  <si>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</si>
  <si>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</si>
  <si>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</si>
  <si>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</si>
  <si>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</si>
  <si>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</si>
  <si>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</si>
  <si>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</si>
  <si>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</si>
  <si>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</si>
  <si>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</si>
  <si>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</si>
  <si>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</si>
  <si>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</si>
  <si>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</si>
  <si>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</si>
  <si>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</si>
  <si>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</si>
  <si>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</si>
  <si>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</si>
  <si>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</si>
  <si>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</si>
  <si>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</si>
  <si>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</si>
  <si>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</si>
  <si>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</si>
  <si>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</si>
  <si>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</si>
  <si>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</si>
  <si>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</si>
  <si>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</si>
  <si>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</si>
  <si>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</si>
  <si>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</si>
  <si>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</si>
  <si>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</si>
  <si>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</si>
  <si>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</si>
  <si>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</si>
  <si>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</si>
  <si>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</si>
  <si>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</si>
  <si>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</si>
  <si>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</si>
  <si>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</si>
  <si>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</si>
  <si>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</si>
  <si>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</si>
  <si>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</si>
  <si>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</si>
  <si>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</si>
  <si>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</si>
  <si>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</si>
  <si>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</si>
  <si>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</si>
  <si>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</si>
  <si>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</si>
  <si>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</si>
  <si>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</si>
  <si>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</si>
  <si>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</si>
  <si>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</si>
  <si>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</si>
  <si>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</si>
  <si>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</si>
  <si>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</si>
  <si>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</si>
  <si>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</si>
  <si>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</si>
  <si>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</si>
  <si>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</si>
  <si>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</si>
  <si>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</si>
  <si>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</si>
  <si>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</si>
  <si>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</si>
  <si>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</si>
  <si>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</si>
  <si>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</si>
  <si>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</si>
  <si>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 xml:space="preserve">от 12.2020г.  № 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</si>
  <si>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2022 и 2023 годов </t>
  </si>
  <si>
    <t>Бюжет на 2022 год            (тыс. руб.)</t>
  </si>
  <si>
    <t>Бюджет на 2023 год (тыс.руб.)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</si>
</sst>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zoomScalePageLayoutView="0" workbookViewId="0" topLeftCell="A69">
      <selection activeCell="AF101" sqref="AF101"/>
    </sheetView>
  </sheetViews>
  <sheetFormatPr defaultColWidth="9.00390625" defaultRowHeight="12.75"/>
  <cols>
    <col min="1" max="1" width="47.375" style="0" customWidth="1"/>
    <col min="2" max="2" width="9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3.375" style="1" customWidth="1"/>
    <col min="16" max="16" width="9.875" style="1" hidden="1" customWidth="1"/>
    <col min="17" max="17" width="8.625" style="1" hidden="1" customWidth="1"/>
    <col min="18" max="18" width="15.625" style="1" customWidth="1"/>
    <col min="19" max="19" width="17.00390625" style="1" customWidth="1"/>
    <col min="20" max="20" width="11.50390625" style="2" hidden="1" customWidth="1"/>
    <col min="21" max="21" width="11.875" style="0" hidden="1" customWidth="1"/>
    <col min="22" max="22" width="11.00390625" style="3" hidden="1" customWidth="1"/>
    <col min="23" max="23" width="10.50390625" style="2" hidden="1" customWidth="1"/>
    <col min="24" max="24" width="0.12890625" style="0" hidden="1" customWidth="1"/>
  </cols>
  <sheetData>
    <row r="1" spans="1:22" ht="12.75">
      <c r="A1" s="2"/>
      <c r="B1" s="87" t="s">
        <v>162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37" t="s">
        <v>116</v>
      </c>
      <c r="U1" s="37" t="s">
        <v>116</v>
      </c>
      <c r="V1" s="38"/>
    </row>
    <row r="2" spans="1:22" ht="12.75">
      <c r="A2" s="2"/>
      <c r="B2" s="88" t="s">
        <v>160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37" t="s">
        <v>117</v>
      </c>
      <c r="U2" s="37" t="s">
        <v>117</v>
      </c>
      <c r="V2" s="38"/>
    </row>
    <row r="3" spans="1:22" ht="12.75">
      <c r="A3" s="2"/>
      <c r="B3" s="88" t="s">
        <v>161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37" t="s">
        <v>118</v>
      </c>
      <c r="U3" s="37" t="s">
        <v>118</v>
      </c>
      <c r="V3" s="38"/>
    </row>
    <row r="4" spans="1:22" ht="15" customHeight="1">
      <c r="A4" s="2"/>
      <c r="B4" s="88" t="s">
        <v>168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37" t="s">
        <v>119</v>
      </c>
      <c r="U4" s="37" t="s">
        <v>119</v>
      </c>
      <c r="V4" s="38"/>
    </row>
    <row r="5" spans="1:22" ht="1.5" customHeight="1" hidden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86" t="s">
        <v>169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19.5" customHeight="1" hidden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4"/>
      <c r="U9" s="94"/>
      <c r="V9" s="94"/>
      <c r="W9" s="94"/>
    </row>
    <row r="10" spans="1:24" ht="15.75" customHeight="1">
      <c r="A10" s="89" t="s">
        <v>0</v>
      </c>
      <c r="B10" s="91" t="s">
        <v>1</v>
      </c>
      <c r="C10" s="91" t="s">
        <v>2</v>
      </c>
      <c r="D10" s="91"/>
      <c r="E10" s="91"/>
      <c r="F10" s="91" t="s">
        <v>3</v>
      </c>
      <c r="G10" s="95" t="s">
        <v>4</v>
      </c>
      <c r="H10" s="96"/>
      <c r="I10" s="97"/>
      <c r="J10" s="91" t="s">
        <v>5</v>
      </c>
      <c r="K10" s="91" t="s">
        <v>6</v>
      </c>
      <c r="L10" s="95" t="s">
        <v>4</v>
      </c>
      <c r="M10" s="96"/>
      <c r="N10" s="97"/>
      <c r="O10" s="91" t="s">
        <v>125</v>
      </c>
      <c r="P10" s="104" t="s">
        <v>135</v>
      </c>
      <c r="Q10" s="106" t="s">
        <v>144</v>
      </c>
      <c r="R10" s="106" t="s">
        <v>170</v>
      </c>
      <c r="S10" s="104" t="s">
        <v>171</v>
      </c>
      <c r="T10" s="102" t="s">
        <v>7</v>
      </c>
      <c r="U10" s="109" t="s">
        <v>8</v>
      </c>
      <c r="V10" s="111" t="s">
        <v>9</v>
      </c>
      <c r="W10" s="98" t="s">
        <v>134</v>
      </c>
      <c r="X10" s="100" t="s">
        <v>10</v>
      </c>
    </row>
    <row r="11" spans="1:24" ht="16.5" customHeight="1">
      <c r="A11" s="90"/>
      <c r="B11" s="92"/>
      <c r="C11" s="92"/>
      <c r="D11" s="92"/>
      <c r="E11" s="92"/>
      <c r="F11" s="92"/>
      <c r="G11" s="92" t="s">
        <v>11</v>
      </c>
      <c r="H11" s="92" t="s">
        <v>12</v>
      </c>
      <c r="I11" s="92" t="s">
        <v>13</v>
      </c>
      <c r="J11" s="92"/>
      <c r="K11" s="92"/>
      <c r="L11" s="92" t="s">
        <v>14</v>
      </c>
      <c r="M11" s="92" t="s">
        <v>12</v>
      </c>
      <c r="N11" s="92" t="s">
        <v>13</v>
      </c>
      <c r="O11" s="92"/>
      <c r="P11" s="105"/>
      <c r="Q11" s="107"/>
      <c r="R11" s="107"/>
      <c r="S11" s="105"/>
      <c r="T11" s="103"/>
      <c r="U11" s="110"/>
      <c r="V11" s="112"/>
      <c r="W11" s="99"/>
      <c r="X11" s="101"/>
    </row>
    <row r="12" spans="1:24" ht="22.5" customHeight="1">
      <c r="A12" s="9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5"/>
      <c r="Q12" s="108"/>
      <c r="R12" s="108"/>
      <c r="S12" s="105"/>
      <c r="T12" s="103"/>
      <c r="U12" s="110"/>
      <c r="V12" s="113"/>
      <c r="W12" s="99"/>
      <c r="X12" s="101"/>
    </row>
    <row r="13" spans="1:24" ht="0.75" customHeight="1" hidden="1">
      <c r="A13" s="90"/>
      <c r="B13" s="92"/>
      <c r="C13" s="92"/>
      <c r="D13" s="92"/>
      <c r="E13" s="92"/>
      <c r="F13" s="92"/>
      <c r="G13" s="40"/>
      <c r="H13" s="40"/>
      <c r="I13" s="40"/>
      <c r="J13" s="40"/>
      <c r="K13" s="40"/>
      <c r="L13" s="40"/>
      <c r="M13" s="40"/>
      <c r="N13" s="40"/>
      <c r="O13" s="92"/>
      <c r="P13" s="39"/>
      <c r="Q13" s="74"/>
      <c r="R13" s="74"/>
      <c r="S13" s="39"/>
      <c r="T13" s="42"/>
      <c r="U13" s="43"/>
      <c r="V13" s="44"/>
      <c r="W13" s="99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13031.72</v>
      </c>
      <c r="S14" s="80">
        <f>S16+S20+S21+S22</f>
        <v>13096.92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12437.82</v>
      </c>
      <c r="S16" s="82">
        <v>12503.02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82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82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82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202.9</v>
      </c>
      <c r="S20" s="82">
        <v>202.9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341</v>
      </c>
      <c r="S22" s="82">
        <v>341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0"/>
      <c r="S23" s="80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82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82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82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82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82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82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285.8</v>
      </c>
      <c r="S30" s="80">
        <v>0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285.8</v>
      </c>
      <c r="S31" s="82">
        <v>0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340</v>
      </c>
      <c r="S34" s="80">
        <v>340</v>
      </c>
      <c r="T34" s="50">
        <f t="shared" si="4"/>
        <v>153.28571428571428</v>
      </c>
      <c r="U34" s="51">
        <f t="shared" si="5"/>
        <v>100</v>
      </c>
      <c r="V34" s="52" t="e">
        <f>L34/L92*100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35</v>
      </c>
      <c r="S35" s="82">
        <v>35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305</v>
      </c>
      <c r="S38" s="82">
        <v>305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f>R40+R47</f>
        <v>4950</v>
      </c>
      <c r="S39" s="80">
        <f>S40+S47</f>
        <v>4850</v>
      </c>
      <c r="T39" s="50" t="e">
        <f>J39/G39*100</f>
        <v>#REF!</v>
      </c>
      <c r="U39" s="51" t="e">
        <f>L39/G39*100</f>
        <v>#REF!</v>
      </c>
      <c r="V39" s="52" t="e">
        <f>L39/L92*100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4940</v>
      </c>
      <c r="S40" s="82">
        <v>4840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8" ref="H50:N50">SUM(H51:H54)</f>
        <v>33300</v>
      </c>
      <c r="I50" s="47">
        <f t="shared" si="8"/>
        <v>0</v>
      </c>
      <c r="J50" s="47">
        <f>SUM(J51:J54)</f>
        <v>286964.6</v>
      </c>
      <c r="K50" s="47">
        <f t="shared" si="8"/>
        <v>105653</v>
      </c>
      <c r="L50" s="47">
        <f t="shared" si="8"/>
        <v>99187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</f>
        <v>16916.07</v>
      </c>
      <c r="S50" s="80">
        <f>S51+S52+S53</f>
        <v>14517.970000000001</v>
      </c>
      <c r="T50" s="50">
        <f t="shared" si="6"/>
        <v>313.8063390138923</v>
      </c>
      <c r="U50" s="51">
        <f t="shared" si="7"/>
        <v>108.46463064702382</v>
      </c>
      <c r="V50" s="52" t="e">
        <f>L50/L92*100</f>
        <v>#REF!</v>
      </c>
      <c r="W50" s="47">
        <f>SUM(W51:W54)</f>
        <v>123998.7</v>
      </c>
      <c r="X50" s="5">
        <f>L50/W50*100</f>
        <v>79.99035473759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1741.8</v>
      </c>
      <c r="S51" s="82">
        <v>1541.8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2927.6</v>
      </c>
      <c r="S52" s="82">
        <v>2960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12246.67</v>
      </c>
      <c r="S53" s="82">
        <v>10016.17</v>
      </c>
      <c r="T53" s="50"/>
      <c r="U53" s="51"/>
      <c r="V53" s="60"/>
      <c r="W53" s="56"/>
      <c r="X53" s="5"/>
    </row>
    <row r="54" spans="1:24" ht="0" customHeight="1" hidden="1">
      <c r="A54" s="59" t="s">
        <v>121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62</v>
      </c>
      <c r="P54" s="57"/>
      <c r="Q54" s="76"/>
      <c r="R54" s="82"/>
      <c r="S54" s="82"/>
      <c r="T54" s="50">
        <f>J54/G54*100</f>
        <v>318.3056507249571</v>
      </c>
      <c r="U54" s="51">
        <f>L54/G54*100</f>
        <v>108.12312583064521</v>
      </c>
      <c r="V54" s="60"/>
      <c r="W54" s="56">
        <f>SUM(W55:W58)</f>
        <v>14368.2</v>
      </c>
      <c r="X54" s="5">
        <f>L54/W54*100</f>
        <v>563.3830264055345</v>
      </c>
    </row>
    <row r="55" spans="1:24" ht="12.75" customHeight="1" hidden="1">
      <c r="A55" s="59" t="s">
        <v>63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2"/>
      <c r="S55" s="82"/>
      <c r="T55" s="50">
        <f>J55/G55*100</f>
        <v>360.7020846910779</v>
      </c>
      <c r="U55" s="51">
        <f>L55/G55*100</f>
        <v>109.87472543387481</v>
      </c>
      <c r="V55" s="60"/>
      <c r="W55" s="56">
        <v>3635.7</v>
      </c>
      <c r="X55" s="5">
        <f>L55/W55*100</f>
        <v>1878.0427428005612</v>
      </c>
    </row>
    <row r="56" spans="1:24" ht="12.75" customHeight="1" hidden="1">
      <c r="A56" s="59" t="s">
        <v>64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2"/>
      <c r="S56" s="82"/>
      <c r="T56" s="50">
        <f>J56/G56*100</f>
        <v>0</v>
      </c>
      <c r="U56" s="51">
        <f>L56/G56*100</f>
        <v>0</v>
      </c>
      <c r="V56" s="60"/>
      <c r="W56" s="56"/>
      <c r="X56" s="5" t="e">
        <f>L56/W56*100</f>
        <v>#DIV/0!</v>
      </c>
    </row>
    <row r="57" spans="1:24" ht="11.25" customHeight="1" hidden="1">
      <c r="A57" s="59" t="s">
        <v>65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/>
      <c r="U57" s="51"/>
      <c r="V57" s="60"/>
      <c r="W57" s="56">
        <v>4052.8</v>
      </c>
      <c r="X57" s="5"/>
    </row>
    <row r="58" spans="1:24" ht="13.5" customHeight="1" hidden="1">
      <c r="A58" s="59" t="s">
        <v>66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2"/>
      <c r="S58" s="82"/>
      <c r="T58" s="50">
        <f>J58/G58*100</f>
        <v>121.05560307955517</v>
      </c>
      <c r="U58" s="51">
        <f>L58/G58*100</f>
        <v>108.366124893071</v>
      </c>
      <c r="V58" s="60"/>
      <c r="W58" s="56">
        <v>6679.7</v>
      </c>
      <c r="X58" s="5">
        <f>L58/W58*100</f>
        <v>189.64923574412026</v>
      </c>
    </row>
    <row r="59" spans="1:24" ht="15" customHeight="1" hidden="1">
      <c r="A59" s="45" t="s">
        <v>67</v>
      </c>
      <c r="B59" s="46" t="s">
        <v>68</v>
      </c>
      <c r="C59" s="56"/>
      <c r="D59" s="56"/>
      <c r="E59" s="47">
        <f aca="true" t="shared" si="9" ref="E59:N59">E61</f>
        <v>491.8</v>
      </c>
      <c r="F59" s="47">
        <f t="shared" si="9"/>
        <v>130</v>
      </c>
      <c r="G59" s="47">
        <f t="shared" si="9"/>
        <v>130</v>
      </c>
      <c r="H59" s="47">
        <f t="shared" si="9"/>
        <v>0</v>
      </c>
      <c r="I59" s="47">
        <f t="shared" si="9"/>
        <v>0</v>
      </c>
      <c r="J59" s="47">
        <f>J61</f>
        <v>930</v>
      </c>
      <c r="K59" s="47">
        <f t="shared" si="9"/>
        <v>140</v>
      </c>
      <c r="L59" s="47">
        <f t="shared" si="9"/>
        <v>140</v>
      </c>
      <c r="M59" s="47">
        <f t="shared" si="9"/>
        <v>0</v>
      </c>
      <c r="N59" s="47">
        <f t="shared" si="9"/>
        <v>0</v>
      </c>
      <c r="O59" s="46"/>
      <c r="P59" s="49"/>
      <c r="Q59" s="75"/>
      <c r="R59" s="80"/>
      <c r="S59" s="80"/>
      <c r="T59" s="50">
        <f>J59/G59*100</f>
        <v>715.3846153846155</v>
      </c>
      <c r="U59" s="51">
        <f>L59/G59*100</f>
        <v>107.6923076923077</v>
      </c>
      <c r="V59" s="60"/>
      <c r="W59" s="47">
        <f>W61</f>
        <v>0</v>
      </c>
      <c r="X59" s="5"/>
    </row>
    <row r="60" spans="1:24" ht="12" customHeight="1" hidden="1">
      <c r="A60" s="59" t="s">
        <v>69</v>
      </c>
      <c r="B60" s="54" t="s">
        <v>70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70</v>
      </c>
      <c r="P60" s="57"/>
      <c r="Q60" s="76"/>
      <c r="R60" s="82"/>
      <c r="S60" s="82"/>
      <c r="T60" s="50"/>
      <c r="U60" s="51"/>
      <c r="V60" s="60"/>
      <c r="W60" s="47"/>
      <c r="X60" s="5"/>
    </row>
    <row r="61" spans="1:24" ht="12" customHeight="1" hidden="1">
      <c r="A61" s="59" t="s">
        <v>71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126</v>
      </c>
      <c r="P61" s="57"/>
      <c r="Q61" s="76"/>
      <c r="R61" s="82"/>
      <c r="S61" s="82"/>
      <c r="T61" s="50">
        <f aca="true" t="shared" si="10" ref="T61:T68">J61/G61*100</f>
        <v>715.3846153846155</v>
      </c>
      <c r="U61" s="51">
        <f aca="true" t="shared" si="11" ref="U61:U68">L61/G61*100</f>
        <v>107.6923076923077</v>
      </c>
      <c r="V61" s="60"/>
      <c r="W61" s="56"/>
      <c r="X61" s="5"/>
    </row>
    <row r="62" spans="1:24" ht="15" customHeight="1" hidden="1">
      <c r="A62" s="45" t="s">
        <v>72</v>
      </c>
      <c r="B62" s="46" t="s">
        <v>73</v>
      </c>
      <c r="C62" s="47">
        <f aca="true" t="shared" si="12" ref="C62:N62">SUM(C63:C66)</f>
        <v>868060</v>
      </c>
      <c r="D62" s="47">
        <f t="shared" si="12"/>
        <v>0</v>
      </c>
      <c r="E62" s="47">
        <f t="shared" si="12"/>
        <v>972144.5</v>
      </c>
      <c r="F62" s="47">
        <f t="shared" si="12"/>
        <v>939774.4</v>
      </c>
      <c r="G62" s="47">
        <f t="shared" si="12"/>
        <v>482904.39999999997</v>
      </c>
      <c r="H62" s="47">
        <f t="shared" si="12"/>
        <v>391088.5</v>
      </c>
      <c r="I62" s="47">
        <f t="shared" si="12"/>
        <v>65781.5</v>
      </c>
      <c r="J62" s="47">
        <f t="shared" si="12"/>
        <v>723596.9</v>
      </c>
      <c r="K62" s="47">
        <f t="shared" si="12"/>
        <v>1129931.1</v>
      </c>
      <c r="L62" s="47">
        <f t="shared" si="12"/>
        <v>582000</v>
      </c>
      <c r="M62" s="47">
        <f t="shared" si="12"/>
        <v>484038.6</v>
      </c>
      <c r="N62" s="47">
        <f t="shared" si="12"/>
        <v>63892.5</v>
      </c>
      <c r="O62" s="46"/>
      <c r="P62" s="49"/>
      <c r="Q62" s="75"/>
      <c r="R62" s="80"/>
      <c r="S62" s="80"/>
      <c r="T62" s="50">
        <f t="shared" si="10"/>
        <v>149.84268107724844</v>
      </c>
      <c r="U62" s="51">
        <f t="shared" si="11"/>
        <v>120.52074903438445</v>
      </c>
      <c r="V62" s="52" t="e">
        <f>L62/L92*100</f>
        <v>#REF!</v>
      </c>
      <c r="W62" s="47">
        <f>SUM(W63:W66)</f>
        <v>497109.89999999997</v>
      </c>
      <c r="X62" s="5">
        <f aca="true" t="shared" si="13" ref="X62:X68">L62/W62*100</f>
        <v>117.07672689680895</v>
      </c>
    </row>
    <row r="63" spans="1:24" ht="15.75" customHeight="1" hidden="1">
      <c r="A63" s="59" t="s">
        <v>74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75</v>
      </c>
      <c r="P63" s="57"/>
      <c r="Q63" s="76"/>
      <c r="R63" s="82"/>
      <c r="S63" s="82"/>
      <c r="T63" s="50">
        <f t="shared" si="10"/>
        <v>139.75480064107114</v>
      </c>
      <c r="U63" s="51">
        <f t="shared" si="11"/>
        <v>119.36771106853075</v>
      </c>
      <c r="V63" s="60"/>
      <c r="W63" s="56">
        <v>144966.1</v>
      </c>
      <c r="X63" s="5">
        <f t="shared" si="13"/>
        <v>222.7734622094407</v>
      </c>
    </row>
    <row r="64" spans="1:24" ht="15" customHeight="1" hidden="1">
      <c r="A64" s="59" t="s">
        <v>76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77</v>
      </c>
      <c r="P64" s="57"/>
      <c r="Q64" s="76"/>
      <c r="R64" s="82"/>
      <c r="S64" s="82"/>
      <c r="T64" s="50">
        <f t="shared" si="10"/>
        <v>167.34676195469223</v>
      </c>
      <c r="U64" s="51">
        <f t="shared" si="11"/>
        <v>122.30622775309735</v>
      </c>
      <c r="V64" s="60"/>
      <c r="W64" s="56">
        <v>322667</v>
      </c>
      <c r="X64" s="5">
        <f t="shared" si="13"/>
        <v>68.68536292834409</v>
      </c>
    </row>
    <row r="65" spans="1:24" ht="16.5" customHeight="1" hidden="1">
      <c r="A65" s="59" t="s">
        <v>78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79</v>
      </c>
      <c r="P65" s="57"/>
      <c r="Q65" s="76"/>
      <c r="R65" s="82"/>
      <c r="S65" s="82"/>
      <c r="T65" s="50">
        <f t="shared" si="10"/>
        <v>170.93379114727176</v>
      </c>
      <c r="U65" s="51">
        <f t="shared" si="11"/>
        <v>152.27289691722027</v>
      </c>
      <c r="V65" s="60"/>
      <c r="W65" s="56">
        <v>12560</v>
      </c>
      <c r="X65" s="5">
        <f t="shared" si="13"/>
        <v>32.48407643312102</v>
      </c>
    </row>
    <row r="66" spans="1:24" ht="15.75" customHeight="1" hidden="1">
      <c r="A66" s="59" t="s">
        <v>122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80</v>
      </c>
      <c r="P66" s="57"/>
      <c r="Q66" s="76"/>
      <c r="R66" s="82"/>
      <c r="S66" s="82"/>
      <c r="T66" s="50">
        <f t="shared" si="10"/>
        <v>132.3139979208227</v>
      </c>
      <c r="U66" s="51">
        <f t="shared" si="11"/>
        <v>117.1258183248574</v>
      </c>
      <c r="V66" s="60"/>
      <c r="W66" s="56">
        <f>SUM(W67:W68)</f>
        <v>16916.8</v>
      </c>
      <c r="X66" s="5">
        <f t="shared" si="13"/>
        <v>197.13539203631893</v>
      </c>
    </row>
    <row r="67" spans="1:24" ht="1.5" customHeight="1" hidden="1">
      <c r="A67" s="59" t="s">
        <v>81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2"/>
      <c r="S67" s="82"/>
      <c r="T67" s="50">
        <f t="shared" si="10"/>
        <v>138.7362589703408</v>
      </c>
      <c r="U67" s="51">
        <f t="shared" si="11"/>
        <v>117.48616500222633</v>
      </c>
      <c r="V67" s="60"/>
      <c r="W67" s="56">
        <v>9658.6</v>
      </c>
      <c r="X67" s="5">
        <f t="shared" si="13"/>
        <v>210.35139668274905</v>
      </c>
    </row>
    <row r="68" spans="1:24" ht="13.5" customHeight="1" hidden="1">
      <c r="A68" s="59" t="s">
        <v>82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2"/>
      <c r="S68" s="82"/>
      <c r="T68" s="50">
        <f t="shared" si="10"/>
        <v>122.37984919094428</v>
      </c>
      <c r="U68" s="51">
        <f t="shared" si="11"/>
        <v>116.5684231240552</v>
      </c>
      <c r="V68" s="60"/>
      <c r="W68" s="56">
        <v>7258.2</v>
      </c>
      <c r="X68" s="5">
        <f t="shared" si="13"/>
        <v>179.5486484252294</v>
      </c>
    </row>
    <row r="69" spans="1:24" ht="18" customHeight="1">
      <c r="A69" s="45" t="s">
        <v>72</v>
      </c>
      <c r="B69" s="46" t="s">
        <v>73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154</v>
      </c>
      <c r="R69" s="80">
        <f>R70+R71</f>
        <v>105</v>
      </c>
      <c r="S69" s="80">
        <f>S70+S71</f>
        <v>105</v>
      </c>
      <c r="T69" s="50"/>
      <c r="U69" s="51"/>
      <c r="V69" s="60"/>
      <c r="W69" s="56"/>
      <c r="X69" s="5"/>
    </row>
    <row r="70" spans="1:24" ht="18" customHeight="1">
      <c r="A70" s="53" t="s">
        <v>167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166</v>
      </c>
      <c r="P70" s="49"/>
      <c r="Q70" s="75"/>
      <c r="R70" s="82">
        <v>55</v>
      </c>
      <c r="S70" s="82">
        <v>55</v>
      </c>
      <c r="T70" s="50"/>
      <c r="U70" s="51"/>
      <c r="V70" s="60"/>
      <c r="W70" s="56"/>
      <c r="X70" s="5"/>
    </row>
    <row r="71" spans="1:24" ht="20.25" customHeight="1">
      <c r="A71" s="59" t="s">
        <v>164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50</v>
      </c>
      <c r="S71" s="82">
        <v>50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6400.3</v>
      </c>
      <c r="S72" s="80">
        <v>6590.7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6400.3</v>
      </c>
      <c r="S73" s="82">
        <v>6590.7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314.7</v>
      </c>
      <c r="S77" s="80">
        <v>314.7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314.7</v>
      </c>
      <c r="S78" s="82">
        <v>314.7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2"/>
      <c r="S79" s="82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2"/>
      <c r="S80" s="82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2"/>
      <c r="S81" s="82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2"/>
      <c r="S82" s="82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2"/>
      <c r="S83" s="82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2"/>
      <c r="S84" s="82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2"/>
      <c r="S85" s="82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150</v>
      </c>
      <c r="S86" s="80">
        <v>150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150</v>
      </c>
      <c r="S90" s="82">
        <v>150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3"/>
      <c r="S91" s="83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SUM(C14+C34+C39+C50+C62+C72+#REF!+#REF!+C86)</f>
        <v>#REF!</v>
      </c>
      <c r="D92" s="70" t="e">
        <f>SUM(D14+D34+D39+D50+D62+D72+#REF!+#REF!+D86)</f>
        <v>#REF!</v>
      </c>
      <c r="E92" s="71" t="e">
        <f>SUM(E14+E34+E39+E50+E59+E62+E72+#REF!+#REF!+E86)</f>
        <v>#REF!</v>
      </c>
      <c r="F92" s="71" t="e">
        <f>SUM(F14+F34+F39+F50+F59+F62+F72+#REF!+#REF!+F86)</f>
        <v>#REF!</v>
      </c>
      <c r="G92" s="71" t="e">
        <f>SUM(G14+G34+G39+G50+G59+G62+G72+#REF!+#REF!+G86)</f>
        <v>#REF!</v>
      </c>
      <c r="H92" s="71" t="e">
        <f>SUM(H14+H34+H39+H50+H59+H62+H72+#REF!+#REF!+H86)</f>
        <v>#REF!</v>
      </c>
      <c r="I92" s="71" t="e">
        <f>SUM(I14+I34+I39+I50+I59+I62+I72+#REF!+#REF!+I86)</f>
        <v>#REF!</v>
      </c>
      <c r="J92" s="71" t="e">
        <f>SUM(J14+J34+J39+J50+J59+J62+J72+#REF!+#REF!+J86)</f>
        <v>#REF!</v>
      </c>
      <c r="K92" s="71" t="e">
        <f>SUM(K14+K34+K39+K50+K59+K62+K72+#REF!+#REF!+K86)</f>
        <v>#REF!</v>
      </c>
      <c r="L92" s="71" t="e">
        <f>SUM(L14+L34+L39+L50+L59+L62+L72+#REF!+#REF!+L86)</f>
        <v>#REF!</v>
      </c>
      <c r="M92" s="71" t="e">
        <f>SUM(M14+M34+M39+M50+M59+M62+M72+#REF!+#REF!+M86)</f>
        <v>#REF!</v>
      </c>
      <c r="N92" s="71" t="e">
        <f>SUM(N14+N34+N39+N50+N59+N62+N72+#REF!+#REF!+N86)</f>
        <v>#REF!</v>
      </c>
      <c r="O92" s="69"/>
      <c r="P92" s="72">
        <v>18086</v>
      </c>
      <c r="Q92" s="78">
        <v>209.459</v>
      </c>
      <c r="R92" s="84">
        <f>R14+R30+R34+R39+R50+R69+R72+R77+R86</f>
        <v>42493.59</v>
      </c>
      <c r="S92" s="84">
        <f>S14+S30+S34+S39+S50+S69+S72+S77+S86</f>
        <v>39965.28999999999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SUM(W14+W34+W39+W50+W59+W62+W72+#REF!+#REF!+W86)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3.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3.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3.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3.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3.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X10:X12"/>
    <mergeCell ref="T10:T12"/>
    <mergeCell ref="P10:P12"/>
    <mergeCell ref="Q10:Q12"/>
    <mergeCell ref="U10:U12"/>
    <mergeCell ref="V10:V12"/>
    <mergeCell ref="S10:S12"/>
    <mergeCell ref="R10:R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S5"/>
    <mergeCell ref="A8:W8"/>
    <mergeCell ref="B1:S1"/>
    <mergeCell ref="B2:S2"/>
    <mergeCell ref="B3:S3"/>
    <mergeCell ref="B4:S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2020-10-18T15:36:21Z</cp:lastPrinted>
  <dcterms:created xsi:type="dcterms:W3CDTF">2007-10-24T16:54:59Z</dcterms:created>
  <dcterms:modified xsi:type="dcterms:W3CDTF">2020-10-18T15:36:32Z</dcterms:modified>
  <cp:category/>
  <cp:version/>
  <cp:contentType/>
  <cp:contentStatus/>
</cp:coreProperties>
</file>