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<sst xmlns="http://schemas.openxmlformats.org/spreadsheetml/2006/main" count="196" uniqueCount="172">
  <si>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</si>
  <si>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</si>
  <si>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</si>
  <si>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</si>
  <si>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</si>
  <si>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</si>
  <si>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</si>
  <si>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</si>
  <si>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</si>
  <si>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</si>
  <si>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</si>
  <si>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</si>
  <si>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</si>
  <si>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</si>
  <si>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</si>
  <si>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</si>
  <si>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</si>
  <si>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</si>
  <si>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</si>
  <si>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</si>
  <si>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</si>
  <si>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</si>
  <si>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</si>
  <si>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</si>
  <si>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</si>
  <si>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</si>
  <si>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</si>
  <si>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</si>
  <si>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</si>
  <si>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</si>
  <si>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</si>
  <si>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</si>
  <si>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</si>
  <si>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</si>
  <si>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</si>
  <si>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</si>
  <si>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</si>
  <si>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</si>
  <si>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</si>
  <si>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</si>
  <si>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</si>
  <si>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</si>
  <si>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</si>
  <si>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</si>
  <si>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</si>
  <si>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</si>
  <si>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</si>
  <si>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</si>
  <si>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</si>
  <si>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</si>
  <si>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</si>
  <si>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</si>
  <si>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</si>
  <si>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</si>
  <si>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</si>
  <si>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</si>
  <si>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</si>
  <si>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</si>
  <si>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</si>
  <si>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</si>
  <si>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</si>
  <si>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</si>
  <si>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</si>
  <si>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</si>
  <si>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</si>
  <si>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</si>
  <si>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</si>
  <si>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</si>
  <si>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</si>
  <si>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</si>
  <si>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</si>
  <si>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</si>
  <si>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</si>
  <si>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</si>
  <si>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</si>
  <si>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</si>
  <si>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</si>
  <si>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</si>
  <si>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</si>
  <si>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</si>
  <si>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</si>
  <si>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</si>
  <si>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</si>
  <si>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</si>
  <si>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</si>
  <si>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</si>
  <si>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</si>
  <si>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</si>
  <si>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</si>
  <si>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</si>
  <si>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</si>
  <si>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</si>
  <si>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</si>
  <si>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</si>
  <si>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</si>
  <si>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</si>
  <si>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</si>
  <si>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</si>
  <si>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</si>
  <si>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</si>
  <si>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</si>
  <si>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</si>
  <si>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</si>
  <si>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</si>
  <si>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</si>
  <si>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</si>
  <si>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</si>
  <si>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</si>
  <si>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</si>
  <si>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</si>
  <si>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</si>
  <si>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</si>
  <si>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</si>
  <si>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</si>
  <si>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</si>
  <si>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</si>
  <si>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</si>
  <si>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</si>
  <si>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</si>
  <si>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</si>
  <si>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</si>
  <si>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</si>
  <si>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</si>
  <si>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</si>
  <si>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</si>
  <si>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</si>
  <si>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</si>
  <si>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</si>
  <si>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</si>
  <si>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</si>
  <si>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</si>
  <si>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</si>
  <si>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</si>
  <si>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</si>
  <si>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</si>
  <si>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</si>
  <si>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</si>
  <si>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</si>
  <si>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</si>
  <si>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</si>
  <si>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</si>
  <si>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</si>
  <si>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</si>
  <si>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</si>
  <si>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</si>
  <si>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</si>
  <si>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</si>
  <si>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</si>
  <si>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</si>
  <si>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</si>
  <si>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</si>
  <si>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</si>
  <si>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</si>
  <si>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</si>
  <si>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</si>
  <si>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</si>
  <si>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</si>
  <si>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</si>
  <si>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</si>
  <si>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</si>
  <si>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</si>
  <si>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</si>
  <si>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</si>
  <si>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</si>
  <si>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</si>
  <si>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</si>
  <si>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2021 и 2022 годов </t>
  </si>
  <si>
    <t>Бюжет на 2021 год            (тыс. руб.)</t>
  </si>
  <si>
    <t>Бюджет на 2022 год (тыс.руб.)</t>
  </si>
  <si>
    <t>0705</t>
  </si>
  <si>
    <t>Повышение  квалификации</t>
  </si>
  <si>
    <t>от 25.06.2020г.  № 58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</si>
</sst>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PageLayoutView="0" workbookViewId="0" topLeftCell="A1">
      <selection activeCell="R22" sqref="R22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112" t="s">
        <v>162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37" t="s">
        <v>116</v>
      </c>
      <c r="U1" s="37" t="s">
        <v>116</v>
      </c>
      <c r="V1" s="38"/>
    </row>
    <row r="2" spans="1:22" ht="12.75">
      <c r="A2" s="2"/>
      <c r="B2" s="113" t="s">
        <v>160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37" t="s">
        <v>117</v>
      </c>
      <c r="U2" s="37" t="s">
        <v>117</v>
      </c>
      <c r="V2" s="38"/>
    </row>
    <row r="3" spans="1:22" ht="12.75">
      <c r="A3" s="2"/>
      <c r="B3" s="113" t="s">
        <v>161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37" t="s">
        <v>118</v>
      </c>
      <c r="U3" s="37" t="s">
        <v>118</v>
      </c>
      <c r="V3" s="38"/>
    </row>
    <row r="4" spans="1:22" ht="15" customHeight="1">
      <c r="A4" s="2"/>
      <c r="B4" s="113" t="s">
        <v>171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7" t="s">
        <v>119</v>
      </c>
      <c r="U4" s="37" t="s">
        <v>119</v>
      </c>
      <c r="V4" s="38"/>
    </row>
    <row r="5" spans="1:22" ht="1.5" customHeight="1" hidden="1">
      <c r="A5" s="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11" t="s">
        <v>166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ht="19.5" customHeight="1" hidden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100"/>
      <c r="V9" s="100"/>
      <c r="W9" s="100"/>
    </row>
    <row r="10" spans="1:24" ht="15.75" customHeight="1">
      <c r="A10" s="108" t="s">
        <v>0</v>
      </c>
      <c r="B10" s="101" t="s">
        <v>1</v>
      </c>
      <c r="C10" s="101" t="s">
        <v>2</v>
      </c>
      <c r="D10" s="101"/>
      <c r="E10" s="101"/>
      <c r="F10" s="101" t="s">
        <v>3</v>
      </c>
      <c r="G10" s="103" t="s">
        <v>4</v>
      </c>
      <c r="H10" s="104"/>
      <c r="I10" s="105"/>
      <c r="J10" s="101" t="s">
        <v>5</v>
      </c>
      <c r="K10" s="101" t="s">
        <v>6</v>
      </c>
      <c r="L10" s="103" t="s">
        <v>4</v>
      </c>
      <c r="M10" s="104"/>
      <c r="N10" s="105"/>
      <c r="O10" s="101" t="s">
        <v>125</v>
      </c>
      <c r="P10" s="89" t="s">
        <v>135</v>
      </c>
      <c r="Q10" s="91" t="s">
        <v>144</v>
      </c>
      <c r="R10" s="91" t="s">
        <v>167</v>
      </c>
      <c r="S10" s="89" t="s">
        <v>168</v>
      </c>
      <c r="T10" s="87" t="s">
        <v>7</v>
      </c>
      <c r="U10" s="94" t="s">
        <v>8</v>
      </c>
      <c r="V10" s="96" t="s">
        <v>9</v>
      </c>
      <c r="W10" s="106" t="s">
        <v>134</v>
      </c>
      <c r="X10" s="85" t="s">
        <v>10</v>
      </c>
    </row>
    <row r="11" spans="1:24" ht="16.5" customHeight="1">
      <c r="A11" s="109"/>
      <c r="B11" s="102"/>
      <c r="C11" s="102"/>
      <c r="D11" s="102"/>
      <c r="E11" s="102"/>
      <c r="F11" s="102"/>
      <c r="G11" s="102" t="s">
        <v>11</v>
      </c>
      <c r="H11" s="102" t="s">
        <v>12</v>
      </c>
      <c r="I11" s="102" t="s">
        <v>13</v>
      </c>
      <c r="J11" s="102"/>
      <c r="K11" s="102"/>
      <c r="L11" s="102" t="s">
        <v>14</v>
      </c>
      <c r="M11" s="102" t="s">
        <v>12</v>
      </c>
      <c r="N11" s="102" t="s">
        <v>13</v>
      </c>
      <c r="O11" s="102"/>
      <c r="P11" s="90"/>
      <c r="Q11" s="92"/>
      <c r="R11" s="92"/>
      <c r="S11" s="90"/>
      <c r="T11" s="88"/>
      <c r="U11" s="95"/>
      <c r="V11" s="97"/>
      <c r="W11" s="107"/>
      <c r="X11" s="86"/>
    </row>
    <row r="12" spans="1:24" ht="22.5" customHeight="1">
      <c r="A12" s="10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90"/>
      <c r="Q12" s="93"/>
      <c r="R12" s="93"/>
      <c r="S12" s="90"/>
      <c r="T12" s="88"/>
      <c r="U12" s="95"/>
      <c r="V12" s="98"/>
      <c r="W12" s="107"/>
      <c r="X12" s="86"/>
    </row>
    <row r="13" spans="1:24" ht="0.75" customHeight="1" hidden="1">
      <c r="A13" s="109"/>
      <c r="B13" s="102"/>
      <c r="C13" s="102"/>
      <c r="D13" s="102"/>
      <c r="E13" s="102"/>
      <c r="F13" s="102"/>
      <c r="G13" s="40"/>
      <c r="H13" s="40"/>
      <c r="I13" s="40"/>
      <c r="J13" s="40"/>
      <c r="K13" s="40"/>
      <c r="L13" s="40"/>
      <c r="M13" s="40"/>
      <c r="N13" s="40"/>
      <c r="O13" s="102"/>
      <c r="P13" s="39"/>
      <c r="Q13" s="74"/>
      <c r="R13" s="74"/>
      <c r="S13" s="39"/>
      <c r="T13" s="42"/>
      <c r="U13" s="43"/>
      <c r="V13" s="44"/>
      <c r="W13" s="107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12590.84</v>
      </c>
      <c r="S14" s="80">
        <f>S16+S20+S21+S22</f>
        <v>12390.24</v>
      </c>
      <c r="T14" s="50">
        <f>J14/G14*100</f>
        <v>111.5333925845163</v>
      </c>
      <c r="U14" s="51">
        <f>L14/G14*100</f>
        <v>103.4406765653839</v>
      </c>
      <c r="V14" s="52" t="e">
        <f>L14/L92*100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11839.81</v>
      </c>
      <c r="S16" s="82">
        <v>11839.21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82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82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82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195.03</v>
      </c>
      <c r="S20" s="82">
        <v>195.03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506</v>
      </c>
      <c r="S22" s="82">
        <v>306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0"/>
      <c r="S23" s="80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2"/>
      <c r="S24" s="82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2"/>
      <c r="S25" s="82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2"/>
      <c r="S26" s="82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2"/>
      <c r="S27" s="82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2"/>
      <c r="S28" s="82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2"/>
      <c r="S29" s="82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271.6</v>
      </c>
      <c r="S30" s="80">
        <v>285.8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271.6</v>
      </c>
      <c r="S31" s="82">
        <v>285.8</v>
      </c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35</v>
      </c>
      <c r="S34" s="80">
        <v>35</v>
      </c>
      <c r="T34" s="50">
        <f t="shared" si="4"/>
        <v>153.28571428571428</v>
      </c>
      <c r="U34" s="51">
        <f t="shared" si="5"/>
        <v>100</v>
      </c>
      <c r="V34" s="52" t="e">
        <f>L34/L92*100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82">
        <v>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30</v>
      </c>
      <c r="S38" s="82">
        <v>30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f>R40+R47</f>
        <v>4599.4</v>
      </c>
      <c r="S39" s="80">
        <f>S40+S47</f>
        <v>5580.5</v>
      </c>
      <c r="T39" s="50" t="e">
        <f>J39/G39*100</f>
        <v>#REF!</v>
      </c>
      <c r="U39" s="51" t="e">
        <f>L39/G39*100</f>
        <v>#REF!</v>
      </c>
      <c r="V39" s="52" t="e">
        <f>L39/L92*100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4589.4</v>
      </c>
      <c r="S40" s="82">
        <v>5570.5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8" ref="H50:N50">SUM(H51:H54)</f>
        <v>33300</v>
      </c>
      <c r="I50" s="47">
        <f t="shared" si="8"/>
        <v>0</v>
      </c>
      <c r="J50" s="47">
        <f>SUM(J51:J54)</f>
        <v>286964.6</v>
      </c>
      <c r="K50" s="47">
        <f t="shared" si="8"/>
        <v>105653</v>
      </c>
      <c r="L50" s="47">
        <f t="shared" si="8"/>
        <v>99187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</f>
        <v>17301.83</v>
      </c>
      <c r="S50" s="80">
        <f>S51+S52+S53</f>
        <v>16358.93</v>
      </c>
      <c r="T50" s="50">
        <f t="shared" si="6"/>
        <v>313.8063390138923</v>
      </c>
      <c r="U50" s="51">
        <f t="shared" si="7"/>
        <v>108.46463064702382</v>
      </c>
      <c r="V50" s="52" t="e">
        <f>L50/L92*100</f>
        <v>#REF!</v>
      </c>
      <c r="W50" s="47">
        <f>SUM(W51:W54)</f>
        <v>123998.7</v>
      </c>
      <c r="X50" s="5">
        <f>L50/W50*100</f>
        <v>79.99035473759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2113.7</v>
      </c>
      <c r="S51" s="82">
        <v>1513.7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3231.03</v>
      </c>
      <c r="S52" s="82">
        <v>3231.03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11957.1</v>
      </c>
      <c r="S53" s="82">
        <v>11614.2</v>
      </c>
      <c r="T53" s="50"/>
      <c r="U53" s="51"/>
      <c r="V53" s="60"/>
      <c r="W53" s="56"/>
      <c r="X53" s="5"/>
    </row>
    <row r="54" spans="1:24" ht="0" customHeight="1" hidden="1">
      <c r="A54" s="59" t="s">
        <v>121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62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63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64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65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66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67</v>
      </c>
      <c r="B59" s="46" t="s">
        <v>68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69</v>
      </c>
      <c r="B60" s="54" t="s">
        <v>70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70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71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126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72</v>
      </c>
      <c r="B62" s="46" t="s">
        <v>73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L62/L92*100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74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75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76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77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78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79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122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80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81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82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72</v>
      </c>
      <c r="B69" s="46" t="s">
        <v>73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154</v>
      </c>
      <c r="R69" s="80">
        <f>R70+R71</f>
        <v>155</v>
      </c>
      <c r="S69" s="80">
        <f>S70+S71</f>
        <v>155</v>
      </c>
      <c r="T69" s="50"/>
      <c r="U69" s="51"/>
      <c r="V69" s="60"/>
      <c r="W69" s="56"/>
      <c r="X69" s="5"/>
    </row>
    <row r="70" spans="1:24" ht="18" customHeight="1">
      <c r="A70" s="53" t="s">
        <v>170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169</v>
      </c>
      <c r="P70" s="49"/>
      <c r="Q70" s="75"/>
      <c r="R70" s="82">
        <v>55</v>
      </c>
      <c r="S70" s="82">
        <v>55</v>
      </c>
      <c r="T70" s="50"/>
      <c r="U70" s="51"/>
      <c r="V70" s="60"/>
      <c r="W70" s="56"/>
      <c r="X70" s="5"/>
    </row>
    <row r="71" spans="1:24" ht="20.25" customHeight="1">
      <c r="A71" s="59" t="s">
        <v>164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79</v>
      </c>
      <c r="P71" s="57">
        <v>20</v>
      </c>
      <c r="Q71" s="76" t="s">
        <v>154</v>
      </c>
      <c r="R71" s="82">
        <v>100</v>
      </c>
      <c r="S71" s="82">
        <v>100</v>
      </c>
      <c r="T71" s="50"/>
      <c r="U71" s="51"/>
      <c r="V71" s="60"/>
      <c r="W71" s="56"/>
      <c r="X71" s="5"/>
    </row>
    <row r="72" spans="1:24" ht="23.25" customHeight="1">
      <c r="A72" s="45" t="s">
        <v>132</v>
      </c>
      <c r="B72" s="46" t="s">
        <v>83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155</v>
      </c>
      <c r="R72" s="80">
        <v>6296.6</v>
      </c>
      <c r="S72" s="80">
        <v>6295.6</v>
      </c>
      <c r="T72" s="50">
        <f>J72/G72*100</f>
        <v>104.8353679915851</v>
      </c>
      <c r="U72" s="51">
        <f>L72/G72*100</f>
        <v>99.4485704268001</v>
      </c>
      <c r="V72" s="62" t="e">
        <f>L72/L92*100</f>
        <v>#REF!</v>
      </c>
      <c r="W72" s="47">
        <f>SUM(W74:W76)</f>
        <v>1570.6</v>
      </c>
      <c r="X72" s="5">
        <f>L72/W72*100</f>
        <v>198.65019737679867</v>
      </c>
    </row>
    <row r="73" spans="1:24" ht="17.25" customHeight="1">
      <c r="A73" s="59" t="s">
        <v>120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84</v>
      </c>
      <c r="P73" s="57">
        <v>3350</v>
      </c>
      <c r="Q73" s="76" t="s">
        <v>155</v>
      </c>
      <c r="R73" s="82">
        <v>6296.6</v>
      </c>
      <c r="S73" s="82">
        <v>6295.6</v>
      </c>
      <c r="T73" s="50"/>
      <c r="U73" s="51"/>
      <c r="V73" s="62"/>
      <c r="W73" s="47"/>
      <c r="X73" s="5"/>
    </row>
    <row r="74" spans="1:24" ht="0" customHeight="1" hidden="1">
      <c r="A74" s="59" t="s">
        <v>85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86</v>
      </c>
      <c r="P74" s="57"/>
      <c r="Q74" s="76"/>
      <c r="R74" s="82"/>
      <c r="S74" s="82"/>
      <c r="T74" s="50">
        <f>J74/G74*100</f>
        <v>125</v>
      </c>
      <c r="U74" s="51">
        <f>L74/G74*100</f>
        <v>100</v>
      </c>
      <c r="V74" s="60"/>
      <c r="W74" s="56">
        <v>275</v>
      </c>
      <c r="X74" s="5">
        <f>L74/W74*100</f>
        <v>145.45454545454547</v>
      </c>
    </row>
    <row r="75" spans="1:24" ht="15.75" customHeight="1" hidden="1">
      <c r="A75" s="59" t="s">
        <v>87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88</v>
      </c>
      <c r="P75" s="57"/>
      <c r="Q75" s="76"/>
      <c r="R75" s="82"/>
      <c r="S75" s="82"/>
      <c r="T75" s="50">
        <f>J75/G75*100</f>
        <v>114.58333333333333</v>
      </c>
      <c r="U75" s="51">
        <f>L75/G75*100</f>
        <v>100</v>
      </c>
      <c r="V75" s="60"/>
      <c r="W75" s="56">
        <v>313.3</v>
      </c>
      <c r="X75" s="5">
        <f>L75/W75*100</f>
        <v>153.20778806255984</v>
      </c>
    </row>
    <row r="76" spans="1:24" ht="25.5" customHeight="1" hidden="1">
      <c r="A76" s="59" t="s">
        <v>89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90</v>
      </c>
      <c r="P76" s="57"/>
      <c r="Q76" s="76"/>
      <c r="R76" s="82"/>
      <c r="S76" s="82"/>
      <c r="T76" s="50">
        <f>J76/G76*100</f>
        <v>99.18929694768084</v>
      </c>
      <c r="U76" s="51">
        <f>L76/G76*100</f>
        <v>99.23359766092233</v>
      </c>
      <c r="V76" s="60"/>
      <c r="W76" s="56">
        <v>982.3</v>
      </c>
      <c r="X76" s="5">
        <f>L76/W76*100</f>
        <v>228.03624147409144</v>
      </c>
    </row>
    <row r="77" spans="1:24" ht="19.5" customHeight="1">
      <c r="A77" s="45" t="s">
        <v>94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412</v>
      </c>
      <c r="S77" s="80">
        <v>412</v>
      </c>
      <c r="T77" s="50"/>
      <c r="U77" s="51"/>
      <c r="V77" s="60"/>
      <c r="W77" s="56"/>
      <c r="X77" s="5"/>
    </row>
    <row r="78" spans="1:24" ht="19.5" customHeight="1">
      <c r="A78" s="53" t="s">
        <v>95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156</v>
      </c>
      <c r="P78" s="49"/>
      <c r="Q78" s="75"/>
      <c r="R78" s="82">
        <v>412</v>
      </c>
      <c r="S78" s="82">
        <v>412</v>
      </c>
      <c r="T78" s="50"/>
      <c r="U78" s="51"/>
      <c r="V78" s="60"/>
      <c r="W78" s="56"/>
      <c r="X78" s="5"/>
    </row>
    <row r="79" spans="1:24" ht="0.75" customHeight="1" hidden="1">
      <c r="A79" s="59" t="s">
        <v>92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93</v>
      </c>
      <c r="P79" s="57"/>
      <c r="Q79" s="76"/>
      <c r="R79" s="82"/>
      <c r="S79" s="82"/>
      <c r="T79" s="50" t="e">
        <f>J79/G79*100</f>
        <v>#DIV/0!</v>
      </c>
      <c r="U79" s="51"/>
      <c r="V79" s="60"/>
      <c r="W79" s="56"/>
      <c r="X79" s="5"/>
    </row>
    <row r="80" spans="1:24" ht="0" customHeight="1" hidden="1">
      <c r="A80" s="59" t="s">
        <v>95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2"/>
      <c r="S80" s="82"/>
      <c r="T80" s="50">
        <f>J80/G80*100</f>
        <v>113.96825396825396</v>
      </c>
      <c r="U80" s="51">
        <f>L80/G80*100</f>
        <v>113.96825396825396</v>
      </c>
      <c r="V80" s="60"/>
      <c r="W80" s="56">
        <v>3441.8</v>
      </c>
      <c r="X80" s="5">
        <f aca="true" t="shared" si="17" ref="X80:X87">L80/W80*100</f>
        <v>208.6117729095241</v>
      </c>
    </row>
    <row r="81" spans="1:24" ht="15" customHeight="1" hidden="1">
      <c r="A81" s="59" t="s">
        <v>96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2"/>
      <c r="S81" s="82"/>
      <c r="T81" s="50">
        <f>J81/G81*100</f>
        <v>294.0845070422535</v>
      </c>
      <c r="U81" s="51"/>
      <c r="V81" s="60"/>
      <c r="W81" s="56">
        <v>14181.6</v>
      </c>
      <c r="X81" s="5">
        <f t="shared" si="17"/>
        <v>2.944660687087494</v>
      </c>
    </row>
    <row r="82" spans="1:24" ht="14.25" customHeight="1" hidden="1">
      <c r="A82" s="59" t="s">
        <v>97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98</v>
      </c>
      <c r="P82" s="57"/>
      <c r="Q82" s="76"/>
      <c r="R82" s="82"/>
      <c r="S82" s="82"/>
      <c r="T82" s="50" t="e">
        <f>J82/G82*100</f>
        <v>#DIV/0!</v>
      </c>
      <c r="U82" s="51" t="e">
        <f>L82/G82*100</f>
        <v>#DIV/0!</v>
      </c>
      <c r="V82" s="60"/>
      <c r="W82" s="56"/>
      <c r="X82" s="5" t="e">
        <f t="shared" si="17"/>
        <v>#DIV/0!</v>
      </c>
    </row>
    <row r="83" spans="1:24" ht="0" customHeight="1" hidden="1">
      <c r="A83" s="59" t="s">
        <v>99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2"/>
      <c r="S83" s="82"/>
      <c r="T83" s="50">
        <f>J83/G83*100</f>
        <v>0</v>
      </c>
      <c r="U83" s="51">
        <f>L83/G83*100</f>
        <v>0</v>
      </c>
      <c r="V83" s="60"/>
      <c r="W83" s="56">
        <v>6400.4</v>
      </c>
      <c r="X83" s="5">
        <f t="shared" si="17"/>
        <v>0</v>
      </c>
    </row>
    <row r="84" spans="1:24" ht="15.75" customHeight="1" hidden="1">
      <c r="A84" s="59" t="s">
        <v>123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2"/>
      <c r="S84" s="82"/>
      <c r="T84" s="50"/>
      <c r="U84" s="51"/>
      <c r="V84" s="60"/>
      <c r="W84" s="56">
        <v>9504.4</v>
      </c>
      <c r="X84" s="5">
        <f t="shared" si="17"/>
        <v>2.7460965447582173</v>
      </c>
    </row>
    <row r="85" spans="1:24" ht="24" customHeight="1" hidden="1">
      <c r="A85" s="59" t="s">
        <v>100</v>
      </c>
      <c r="B85" s="54" t="s">
        <v>101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101</v>
      </c>
      <c r="P85" s="57"/>
      <c r="Q85" s="76"/>
      <c r="R85" s="82"/>
      <c r="S85" s="82"/>
      <c r="T85" s="50">
        <f>J85/G85*100</f>
        <v>69.17105263157895</v>
      </c>
      <c r="U85" s="51">
        <f>L85/G85*100</f>
        <v>68.42105263157895</v>
      </c>
      <c r="V85" s="60"/>
      <c r="W85" s="56">
        <v>3408.6</v>
      </c>
      <c r="X85" s="5">
        <f t="shared" si="17"/>
        <v>152.55530129672005</v>
      </c>
    </row>
    <row r="86" spans="1:24" ht="18.75" customHeight="1">
      <c r="A86" s="45" t="s">
        <v>91</v>
      </c>
      <c r="B86" s="46" t="s">
        <v>136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150</v>
      </c>
      <c r="S86" s="80">
        <v>150</v>
      </c>
      <c r="T86" s="50">
        <f>J86/G86*100</f>
        <v>127.28897698352961</v>
      </c>
      <c r="U86" s="51">
        <f>L86/G86*100</f>
        <v>127.28897698352961</v>
      </c>
      <c r="V86" s="52" t="e">
        <f>L86/L92*100</f>
        <v>#REF!</v>
      </c>
      <c r="W86" s="47">
        <f>SUM(W87:W90)</f>
        <v>39732.5</v>
      </c>
      <c r="X86" s="5">
        <f t="shared" si="17"/>
        <v>469.04045806329833</v>
      </c>
    </row>
    <row r="87" spans="1:24" ht="2.25" customHeight="1" hidden="1">
      <c r="A87" s="59" t="s">
        <v>102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103</v>
      </c>
      <c r="P87" s="57"/>
      <c r="Q87" s="76"/>
      <c r="R87" s="82"/>
      <c r="S87" s="82"/>
      <c r="T87" s="50">
        <f>J87/G87*100</f>
        <v>126.58956260646602</v>
      </c>
      <c r="U87" s="51">
        <f>L87/G87*100</f>
        <v>126.58956260646602</v>
      </c>
      <c r="V87" s="44"/>
      <c r="W87" s="56">
        <v>39732.5</v>
      </c>
      <c r="X87" s="5">
        <f t="shared" si="17"/>
        <v>466.46322280249166</v>
      </c>
    </row>
    <row r="88" spans="1:24" ht="15.75" customHeight="1" hidden="1">
      <c r="A88" s="59" t="s">
        <v>104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105</v>
      </c>
      <c r="P88" s="57"/>
      <c r="Q88" s="76"/>
      <c r="R88" s="82"/>
      <c r="S88" s="82"/>
      <c r="T88" s="50"/>
      <c r="U88" s="51"/>
      <c r="V88" s="44"/>
      <c r="W88" s="56"/>
      <c r="X88" s="5"/>
    </row>
    <row r="89" spans="1:24" ht="16.5" customHeight="1" hidden="1">
      <c r="A89" s="59" t="s">
        <v>106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107</v>
      </c>
      <c r="P89" s="57"/>
      <c r="Q89" s="76"/>
      <c r="R89" s="82"/>
      <c r="S89" s="82"/>
      <c r="T89" s="50" t="e">
        <f>J89/G89*100</f>
        <v>#DIV/0!</v>
      </c>
      <c r="U89" s="51"/>
      <c r="V89" s="44"/>
      <c r="W89" s="56"/>
      <c r="X89" s="5"/>
    </row>
    <row r="90" spans="1:24" ht="18" customHeight="1">
      <c r="A90" s="59" t="s">
        <v>137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>
        <v>70</v>
      </c>
      <c r="Q90" s="76"/>
      <c r="R90" s="82">
        <v>150</v>
      </c>
      <c r="S90" s="82">
        <v>150</v>
      </c>
      <c r="T90" s="50" t="e">
        <f>J90/G90*100</f>
        <v>#DIV/0!</v>
      </c>
      <c r="U90" s="51" t="e">
        <f>L90/G90*100</f>
        <v>#DIV/0!</v>
      </c>
      <c r="V90" s="44"/>
      <c r="W90" s="56"/>
      <c r="X90" s="5"/>
    </row>
    <row r="91" spans="1:24" ht="0" customHeight="1" hidden="1">
      <c r="A91" s="63" t="s">
        <v>130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129</v>
      </c>
      <c r="P91" s="67"/>
      <c r="Q91" s="77"/>
      <c r="R91" s="83"/>
      <c r="S91" s="83"/>
      <c r="T91" s="50"/>
      <c r="U91" s="51"/>
      <c r="V91" s="44"/>
      <c r="W91" s="56"/>
      <c r="X91" s="5"/>
    </row>
    <row r="92" spans="1:24" ht="21.75" customHeight="1" thickBot="1">
      <c r="A92" s="68" t="s">
        <v>108</v>
      </c>
      <c r="B92" s="69"/>
      <c r="C92" s="70" t="e">
        <f>SUM(C14+C34+C39+C50+C62+C72+#REF!+#REF!+C86)</f>
        <v>#REF!</v>
      </c>
      <c r="D92" s="70" t="e">
        <f>SUM(D14+D34+D39+D50+D62+D72+#REF!+#REF!+D86)</f>
        <v>#REF!</v>
      </c>
      <c r="E92" s="71" t="e">
        <f>SUM(E14+E34+E39+E50+E59+E62+E72+#REF!+#REF!+E86)</f>
        <v>#REF!</v>
      </c>
      <c r="F92" s="71" t="e">
        <f>SUM(F14+F34+F39+F50+F59+F62+F72+#REF!+#REF!+F86)</f>
        <v>#REF!</v>
      </c>
      <c r="G92" s="71" t="e">
        <f>SUM(G14+G34+G39+G50+G59+G62+G72+#REF!+#REF!+G86)</f>
        <v>#REF!</v>
      </c>
      <c r="H92" s="71" t="e">
        <f>SUM(H14+H34+H39+H50+H59+H62+H72+#REF!+#REF!+H86)</f>
        <v>#REF!</v>
      </c>
      <c r="I92" s="71" t="e">
        <f>SUM(I14+I34+I39+I50+I59+I62+I72+#REF!+#REF!+I86)</f>
        <v>#REF!</v>
      </c>
      <c r="J92" s="71" t="e">
        <f>SUM(J14+J34+J39+J50+J59+J62+J72+#REF!+#REF!+J86)</f>
        <v>#REF!</v>
      </c>
      <c r="K92" s="71" t="e">
        <f>SUM(K14+K34+K39+K50+K59+K62+K72+#REF!+#REF!+K86)</f>
        <v>#REF!</v>
      </c>
      <c r="L92" s="71" t="e">
        <f>SUM(L14+L34+L39+L50+L59+L62+L72+#REF!+#REF!+L86)</f>
        <v>#REF!</v>
      </c>
      <c r="M92" s="71" t="e">
        <f>SUM(M14+M34+M39+M50+M59+M62+M72+#REF!+#REF!+M86)</f>
        <v>#REF!</v>
      </c>
      <c r="N92" s="71" t="e">
        <f>SUM(N14+N34+N39+N50+N59+N62+N72+#REF!+#REF!+N86)</f>
        <v>#REF!</v>
      </c>
      <c r="O92" s="69"/>
      <c r="P92" s="72">
        <v>18086</v>
      </c>
      <c r="Q92" s="78">
        <v>209.459</v>
      </c>
      <c r="R92" s="84">
        <f>R14+R30+R34+R39+R50+R69+R72+R77+R86</f>
        <v>41812.27</v>
      </c>
      <c r="S92" s="84">
        <f>S14+S30+S34+S39+S50+S69+S72+S77+S86</f>
        <v>41663.07</v>
      </c>
      <c r="T92" s="50" t="e">
        <f>J92/G92*100</f>
        <v>#REF!</v>
      </c>
      <c r="U92" s="51" t="e">
        <f>L92/G92*100</f>
        <v>#REF!</v>
      </c>
      <c r="V92" s="73" t="e">
        <f>SUM(V14:V87)</f>
        <v>#REF!</v>
      </c>
      <c r="W92" s="48" t="e">
        <f>SUM(W14+W34+W39+W50+W59+W62+W72+#REF!+#REF!+W86)</f>
        <v>#REF!</v>
      </c>
      <c r="X92" s="5" t="e">
        <f>L92/W92*100</f>
        <v>#REF!</v>
      </c>
    </row>
    <row r="93" spans="1:24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6"/>
      <c r="U93" s="7"/>
      <c r="V93" s="8"/>
      <c r="W93" s="9">
        <v>76369.2</v>
      </c>
      <c r="X93" s="10"/>
    </row>
    <row r="94" spans="1:23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4"/>
      <c r="U94" s="17"/>
      <c r="V94" s="18"/>
      <c r="W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79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2020-06-22T15:48:54Z</cp:lastPrinted>
  <dcterms:created xsi:type="dcterms:W3CDTF">2007-10-24T16:54:59Z</dcterms:created>
  <dcterms:modified xsi:type="dcterms:W3CDTF">2020-06-30T12:53:27Z</dcterms:modified>
  <cp:category/>
  <cp:version/>
  <cp:contentType/>
  <cp:contentStatus/>
</cp:coreProperties>
</file>