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<sst xmlns="http://schemas.openxmlformats.org/spreadsheetml/2006/main" count="184" uniqueCount="163">
  <si>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</si>
  <si>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</si>
  <si>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</si>
  <si>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</si>
  <si>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</si>
  <si>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</si>
  <si>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</si>
  <si>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</si>
  <si>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</si>
  <si>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</si>
  <si>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</si>
  <si>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</si>
  <si>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</si>
  <si>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</si>
  <si>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</si>
  <si>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</si>
  <si>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</si>
  <si>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</si>
  <si>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</si>
  <si>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</si>
  <si>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</si>
  <si>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</si>
  <si>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</si>
  <si>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</si>
  <si>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</si>
  <si>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</si>
  <si>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</si>
  <si>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</si>
  <si>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</si>
  <si>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</si>
  <si>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</si>
  <si>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</si>
  <si>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</si>
  <si>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</si>
  <si>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</si>
  <si>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</si>
  <si>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</si>
  <si>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</si>
  <si>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</si>
  <si>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</si>
  <si>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</si>
  <si>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</si>
  <si>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</si>
  <si>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</si>
  <si>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</si>
  <si>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</si>
  <si>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</si>
  <si>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</si>
  <si>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</si>
  <si>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</si>
  <si>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</si>
  <si>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</si>
  <si>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</si>
  <si>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</si>
  <si>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</si>
  <si>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</si>
  <si>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</si>
  <si>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</si>
  <si>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</si>
  <si>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</si>
  <si>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</si>
  <si>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</si>
  <si>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</si>
  <si>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</si>
  <si>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</si>
  <si>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</si>
  <si>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</si>
  <si>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</si>
  <si>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</si>
  <si>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</si>
  <si>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</si>
  <si>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</si>
  <si>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</si>
  <si>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</si>
  <si>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</si>
  <si>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</si>
  <si>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</si>
  <si>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</si>
  <si>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</si>
  <si>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</si>
  <si>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</si>
  <si>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</si>
  <si>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</si>
  <si>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</si>
  <si>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</si>
  <si>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</si>
  <si>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</si>
  <si>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</si>
  <si>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</si>
  <si>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</si>
  <si>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</si>
  <si>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</si>
  <si>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</si>
  <si>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</si>
  <si>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</si>
  <si>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</si>
  <si>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</si>
  <si>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</si>
  <si>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</si>
  <si>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</si>
  <si>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</si>
  <si>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</si>
  <si>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</si>
  <si>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</si>
  <si>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</si>
  <si>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</si>
  <si>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</si>
  <si>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</si>
  <si>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</si>
  <si>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</si>
  <si>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</si>
  <si>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</si>
  <si>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</si>
  <si>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</si>
  <si>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</si>
  <si>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</si>
  <si>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</si>
  <si>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</si>
  <si>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</si>
  <si>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</si>
  <si>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</si>
  <si>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</si>
  <si>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</si>
  <si>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</si>
  <si>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</si>
  <si>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</si>
  <si>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</si>
  <si>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</si>
  <si>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</si>
  <si>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</si>
  <si>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</si>
  <si>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</si>
  <si>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</si>
  <si>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</si>
  <si>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</si>
  <si>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</si>
  <si>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</si>
  <si>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</si>
  <si>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</si>
  <si>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</si>
  <si>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</si>
  <si>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</si>
  <si>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</si>
  <si>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</si>
  <si>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</si>
  <si>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</si>
  <si>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</si>
  <si>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</si>
  <si>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</si>
  <si>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</si>
  <si>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</si>
  <si>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</si>
  <si>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</si>
  <si>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</si>
  <si>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Профессиональная подготовка, переподготовка и повышение квалификации</t>
  </si>
  <si>
    <t>0705</t>
  </si>
  <si>
    <t>% исполнения</t>
  </si>
  <si>
    <t>Бюджет 2019 год              (тыс. 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</si>
  <si>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9 месяцев 2019 год </t>
  </si>
  <si>
    <t>Приложение  4</t>
  </si>
  <si>
    <t>Исполнено за 9 месяцев 2019 года (тыс. руб.)</t>
  </si>
  <si>
    <t>к решению Совета депутатов</t>
  </si>
  <si>
    <t xml:space="preserve">от 31.10.2019г. № 14  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</si>
</sst>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zoomScalePageLayoutView="0" workbookViewId="0" topLeftCell="A1">
      <selection activeCell="V16" sqref="V16"/>
    </sheetView>
  </sheetViews>
  <sheetFormatPr defaultColWidth="9.00390625" defaultRowHeight="12.75"/>
  <cols>
    <col min="1" max="1" width="37.7539062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625" style="0" customWidth="1"/>
    <col min="16" max="16" width="14.75390625" style="0" customWidth="1"/>
    <col min="17" max="17" width="14.625" style="0" customWidth="1"/>
    <col min="18" max="18" width="16.25390625" style="1" customWidth="1"/>
    <col min="19" max="19" width="9.875" style="1" hidden="1" customWidth="1"/>
    <col min="20" max="20" width="8.75390625" style="1" hidden="1" customWidth="1"/>
  </cols>
  <sheetData>
    <row r="1" spans="1:20" ht="12.75">
      <c r="A1" s="2"/>
      <c r="B1" s="69" t="s">
        <v>159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2.75">
      <c r="A2" s="2"/>
      <c r="B2" s="70" t="s">
        <v>161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2.75">
      <c r="A3" s="2"/>
      <c r="B3" s="70" t="s">
        <v>149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5" customHeight="1">
      <c r="A4" s="2"/>
      <c r="B4" s="70" t="s">
        <v>162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.5" customHeight="1" hidden="1">
      <c r="A5" s="2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2"/>
      <c r="Q6" s="2"/>
      <c r="R6" s="12"/>
      <c r="S6" s="12"/>
      <c r="T6" s="12"/>
    </row>
    <row r="7" spans="1:20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2"/>
      <c r="Q7" s="2"/>
      <c r="R7" s="12"/>
      <c r="S7" s="12"/>
      <c r="T7" s="12"/>
    </row>
    <row r="8" spans="1:20" ht="52.5" customHeight="1" thickBot="1">
      <c r="A8" s="72" t="s">
        <v>158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.75" customHeight="1">
      <c r="A10" s="73" t="s">
        <v>0</v>
      </c>
      <c r="B10" s="62" t="s">
        <v>1</v>
      </c>
      <c r="C10" s="62" t="s">
        <v>2</v>
      </c>
      <c r="D10" s="62"/>
      <c r="E10" s="62"/>
      <c r="F10" s="62" t="s">
        <v>3</v>
      </c>
      <c r="G10" s="66" t="s">
        <v>4</v>
      </c>
      <c r="H10" s="67"/>
      <c r="I10" s="68"/>
      <c r="J10" s="62" t="s">
        <v>5</v>
      </c>
      <c r="K10" s="62" t="s">
        <v>6</v>
      </c>
      <c r="L10" s="66" t="s">
        <v>4</v>
      </c>
      <c r="M10" s="67"/>
      <c r="N10" s="68"/>
      <c r="O10" s="62" t="s">
        <v>114</v>
      </c>
      <c r="P10" s="62" t="s">
        <v>157</v>
      </c>
      <c r="Q10" s="63" t="s">
        <v>160</v>
      </c>
      <c r="R10" s="62" t="s">
        <v>156</v>
      </c>
      <c r="S10" s="76" t="s">
        <v>123</v>
      </c>
      <c r="T10" s="63" t="s">
        <v>132</v>
      </c>
    </row>
    <row r="11" spans="1:20" ht="16.5" customHeight="1">
      <c r="A11" s="74"/>
      <c r="B11" s="61"/>
      <c r="C11" s="61"/>
      <c r="D11" s="61"/>
      <c r="E11" s="61"/>
      <c r="F11" s="61"/>
      <c r="G11" s="61" t="s">
        <v>7</v>
      </c>
      <c r="H11" s="61" t="s">
        <v>8</v>
      </c>
      <c r="I11" s="61" t="s">
        <v>9</v>
      </c>
      <c r="J11" s="61"/>
      <c r="K11" s="61"/>
      <c r="L11" s="61" t="s">
        <v>10</v>
      </c>
      <c r="M11" s="61" t="s">
        <v>8</v>
      </c>
      <c r="N11" s="61" t="s">
        <v>9</v>
      </c>
      <c r="O11" s="61"/>
      <c r="P11" s="61"/>
      <c r="Q11" s="64"/>
      <c r="R11" s="61"/>
      <c r="S11" s="77"/>
      <c r="T11" s="64"/>
    </row>
    <row r="12" spans="1:20" ht="32.25" customHeight="1">
      <c r="A12" s="7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5"/>
      <c r="R12" s="61"/>
      <c r="S12" s="77"/>
      <c r="T12" s="65"/>
    </row>
    <row r="13" spans="1:20" ht="0.75" customHeight="1" hidden="1">
      <c r="A13" s="74"/>
      <c r="B13" s="61"/>
      <c r="C13" s="61"/>
      <c r="D13" s="61"/>
      <c r="E13" s="61"/>
      <c r="F13" s="61"/>
      <c r="G13" s="26"/>
      <c r="H13" s="26"/>
      <c r="I13" s="26"/>
      <c r="J13" s="26"/>
      <c r="K13" s="26"/>
      <c r="L13" s="26"/>
      <c r="M13" s="26"/>
      <c r="N13" s="26"/>
      <c r="O13" s="61"/>
      <c r="P13" s="61"/>
      <c r="Q13" s="60"/>
      <c r="R13" s="61"/>
      <c r="S13" s="25"/>
      <c r="T13" s="50"/>
    </row>
    <row r="14" spans="1:20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56">
        <v>14984.75</v>
      </c>
      <c r="Q14" s="56">
        <f>Q16+Q20+Q21+Q22+Q23</f>
        <v>10861.279999999999</v>
      </c>
      <c r="R14" s="31">
        <f>Q14/P14*100</f>
        <v>72.48222359398721</v>
      </c>
      <c r="S14" s="32">
        <v>6490.7</v>
      </c>
      <c r="T14" s="51" t="s">
        <v>133</v>
      </c>
    </row>
    <row r="15" spans="1:20" ht="0" customHeight="1" hidden="1">
      <c r="A15" s="33" t="s">
        <v>108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57">
        <v>102</v>
      </c>
      <c r="Q15" s="57"/>
      <c r="R15" s="31">
        <f aca="true" t="shared" si="2" ref="R15:R78">Q15/P15*100</f>
        <v>0</v>
      </c>
      <c r="S15" s="37">
        <v>563.7</v>
      </c>
      <c r="T15" s="52"/>
    </row>
    <row r="16" spans="1:20" ht="36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3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57">
        <v>11348.73</v>
      </c>
      <c r="Q16" s="57">
        <v>7466.45</v>
      </c>
      <c r="R16" s="35">
        <f t="shared" si="2"/>
        <v>65.79106208359879</v>
      </c>
      <c r="S16" s="37">
        <v>5366</v>
      </c>
      <c r="T16" s="52" t="s">
        <v>134</v>
      </c>
    </row>
    <row r="17" spans="1:20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3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57">
        <v>0</v>
      </c>
      <c r="Q17" s="57"/>
      <c r="R17" s="35" t="e">
        <f t="shared" si="2"/>
        <v>#DIV/0!</v>
      </c>
      <c r="S17" s="37"/>
      <c r="T17" s="52"/>
    </row>
    <row r="18" spans="1:20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3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57">
        <v>0</v>
      </c>
      <c r="Q18" s="57"/>
      <c r="R18" s="35" t="e">
        <f t="shared" si="2"/>
        <v>#DIV/0!</v>
      </c>
      <c r="S18" s="37"/>
      <c r="T18" s="52"/>
    </row>
    <row r="19" spans="1:20" ht="15.75" customHeight="1" hidden="1">
      <c r="A19" s="38" t="s">
        <v>20</v>
      </c>
      <c r="B19" s="34"/>
      <c r="C19" s="36"/>
      <c r="D19" s="36"/>
      <c r="E19" s="35"/>
      <c r="F19" s="35">
        <f t="shared" si="3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57">
        <v>0</v>
      </c>
      <c r="Q19" s="57"/>
      <c r="R19" s="35" t="e">
        <f t="shared" si="2"/>
        <v>#DIV/0!</v>
      </c>
      <c r="S19" s="37"/>
      <c r="T19" s="52"/>
    </row>
    <row r="20" spans="1:20" ht="63.75" customHeight="1">
      <c r="A20" s="38" t="s">
        <v>152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57">
        <v>161.15</v>
      </c>
      <c r="Q20" s="57">
        <v>120.88</v>
      </c>
      <c r="R20" s="35">
        <f t="shared" si="2"/>
        <v>75.01085944771951</v>
      </c>
      <c r="S20" s="37"/>
      <c r="T20" s="52"/>
    </row>
    <row r="21" spans="1:20" ht="32.25" customHeight="1">
      <c r="A21" s="38" t="s">
        <v>146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57">
        <v>447.15</v>
      </c>
      <c r="Q21" s="57">
        <v>447.15</v>
      </c>
      <c r="R21" s="35">
        <f t="shared" si="2"/>
        <v>100</v>
      </c>
      <c r="S21" s="37"/>
      <c r="T21" s="52"/>
    </row>
    <row r="22" spans="1:20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126</v>
      </c>
      <c r="P22" s="57">
        <v>50</v>
      </c>
      <c r="Q22" s="57">
        <v>0</v>
      </c>
      <c r="R22" s="35">
        <f t="shared" si="2"/>
        <v>0</v>
      </c>
      <c r="S22" s="37"/>
      <c r="T22" s="52"/>
    </row>
    <row r="23" spans="1:20" ht="16.5" customHeight="1">
      <c r="A23" s="38" t="s">
        <v>113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127</v>
      </c>
      <c r="P23" s="57">
        <v>2977.72</v>
      </c>
      <c r="Q23" s="57">
        <v>2826.8</v>
      </c>
      <c r="R23" s="35">
        <f t="shared" si="2"/>
        <v>94.93169270448533</v>
      </c>
      <c r="S23" s="37">
        <v>511</v>
      </c>
      <c r="T23" s="52" t="s">
        <v>135</v>
      </c>
    </row>
    <row r="24" spans="1:20" ht="18.75" customHeight="1" hidden="1">
      <c r="A24" s="28" t="s">
        <v>128</v>
      </c>
      <c r="B24" s="29" t="s">
        <v>130</v>
      </c>
      <c r="C24" s="30"/>
      <c r="D24" s="30"/>
      <c r="E24" s="31">
        <v>5369</v>
      </c>
      <c r="F24" s="31">
        <f t="shared" si="3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56">
        <v>0</v>
      </c>
      <c r="Q24" s="56"/>
      <c r="R24" s="31" t="e">
        <f t="shared" si="2"/>
        <v>#DIV/0!</v>
      </c>
      <c r="S24" s="32"/>
      <c r="T24" s="51" t="s">
        <v>136</v>
      </c>
    </row>
    <row r="25" spans="1:20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3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57">
        <v>0</v>
      </c>
      <c r="Q25" s="57"/>
      <c r="R25" s="31" t="e">
        <f t="shared" si="2"/>
        <v>#DIV/0!</v>
      </c>
      <c r="S25" s="37"/>
      <c r="T25" s="52"/>
    </row>
    <row r="26" spans="1:20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3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57">
        <v>0</v>
      </c>
      <c r="Q26" s="57"/>
      <c r="R26" s="31" t="e">
        <f t="shared" si="2"/>
        <v>#DIV/0!</v>
      </c>
      <c r="S26" s="37"/>
      <c r="T26" s="52"/>
    </row>
    <row r="27" spans="1:20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3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57">
        <v>0</v>
      </c>
      <c r="Q27" s="57"/>
      <c r="R27" s="31" t="e">
        <f t="shared" si="2"/>
        <v>#DIV/0!</v>
      </c>
      <c r="S27" s="37"/>
      <c r="T27" s="52"/>
    </row>
    <row r="28" spans="1:20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3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57">
        <v>0</v>
      </c>
      <c r="Q28" s="57"/>
      <c r="R28" s="31" t="e">
        <f t="shared" si="2"/>
        <v>#DIV/0!</v>
      </c>
      <c r="S28" s="37"/>
      <c r="T28" s="52"/>
    </row>
    <row r="29" spans="1:20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3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57">
        <v>0</v>
      </c>
      <c r="Q29" s="57"/>
      <c r="R29" s="31" t="e">
        <f t="shared" si="2"/>
        <v>#DIV/0!</v>
      </c>
      <c r="S29" s="37"/>
      <c r="T29" s="52"/>
    </row>
    <row r="30" spans="1:20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3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57">
        <v>0</v>
      </c>
      <c r="Q30" s="57"/>
      <c r="R30" s="31" t="e">
        <f t="shared" si="2"/>
        <v>#DIV/0!</v>
      </c>
      <c r="S30" s="37"/>
      <c r="T30" s="52"/>
    </row>
    <row r="31" spans="1:20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57">
        <v>0</v>
      </c>
      <c r="Q31" s="57"/>
      <c r="R31" s="31" t="e">
        <f t="shared" si="2"/>
        <v>#DIV/0!</v>
      </c>
      <c r="S31" s="37"/>
      <c r="T31" s="52"/>
    </row>
    <row r="32" spans="1:20" ht="27" customHeight="1">
      <c r="A32" s="28" t="s">
        <v>128</v>
      </c>
      <c r="B32" s="29" t="s">
        <v>130</v>
      </c>
      <c r="C32" s="36"/>
      <c r="D32" s="36"/>
      <c r="E32" s="36"/>
      <c r="F32" s="35">
        <f t="shared" si="3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56">
        <v>278.3</v>
      </c>
      <c r="Q32" s="57">
        <v>190.17</v>
      </c>
      <c r="R32" s="31">
        <f t="shared" si="2"/>
        <v>68.33273445921667</v>
      </c>
      <c r="S32" s="37"/>
      <c r="T32" s="52"/>
    </row>
    <row r="33" spans="1:20" ht="31.5">
      <c r="A33" s="38" t="s">
        <v>129</v>
      </c>
      <c r="B33" s="34"/>
      <c r="C33" s="36"/>
      <c r="D33" s="36"/>
      <c r="E33" s="36">
        <v>5000</v>
      </c>
      <c r="F33" s="35">
        <f t="shared" si="3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131</v>
      </c>
      <c r="P33" s="57">
        <v>278.3</v>
      </c>
      <c r="Q33" s="57">
        <v>190.17</v>
      </c>
      <c r="R33" s="35">
        <f t="shared" si="2"/>
        <v>68.33273445921667</v>
      </c>
      <c r="S33" s="37"/>
      <c r="T33" s="52" t="s">
        <v>136</v>
      </c>
    </row>
    <row r="34" spans="1:20" ht="33" customHeight="1" hidden="1">
      <c r="A34" s="38" t="s">
        <v>29</v>
      </c>
      <c r="B34" s="34"/>
      <c r="C34" s="36"/>
      <c r="D34" s="36"/>
      <c r="E34" s="36"/>
      <c r="F34" s="35">
        <f t="shared" si="3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57">
        <v>0</v>
      </c>
      <c r="Q34" s="57"/>
      <c r="R34" s="31" t="e">
        <f t="shared" si="2"/>
        <v>#DIV/0!</v>
      </c>
      <c r="S34" s="37"/>
      <c r="T34" s="52"/>
    </row>
    <row r="35" spans="1:20" ht="28.5" customHeight="1" hidden="1">
      <c r="A35" s="38" t="s">
        <v>30</v>
      </c>
      <c r="B35" s="34"/>
      <c r="C35" s="36"/>
      <c r="D35" s="36"/>
      <c r="E35" s="36"/>
      <c r="F35" s="35">
        <f t="shared" si="3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57">
        <v>0</v>
      </c>
      <c r="Q35" s="57"/>
      <c r="R35" s="31" t="e">
        <f t="shared" si="2"/>
        <v>#DIV/0!</v>
      </c>
      <c r="S35" s="37"/>
      <c r="T35" s="52"/>
    </row>
    <row r="36" spans="1:20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56">
        <v>35</v>
      </c>
      <c r="Q36" s="56">
        <v>20</v>
      </c>
      <c r="R36" s="31">
        <f t="shared" si="2"/>
        <v>57.14285714285714</v>
      </c>
      <c r="S36" s="32">
        <v>100</v>
      </c>
      <c r="T36" s="51"/>
    </row>
    <row r="37" spans="1:20" ht="62.25" customHeight="1">
      <c r="A37" s="38" t="s">
        <v>122</v>
      </c>
      <c r="B37" s="34"/>
      <c r="C37" s="30"/>
      <c r="D37" s="30"/>
      <c r="E37" s="36">
        <v>1000</v>
      </c>
      <c r="F37" s="35">
        <f t="shared" si="3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57">
        <v>5</v>
      </c>
      <c r="Q37" s="57">
        <v>5</v>
      </c>
      <c r="R37" s="35">
        <f t="shared" si="2"/>
        <v>100</v>
      </c>
      <c r="S37" s="37">
        <v>50</v>
      </c>
      <c r="T37" s="52"/>
    </row>
    <row r="38" spans="1:20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3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57">
        <v>0</v>
      </c>
      <c r="Q38" s="57"/>
      <c r="R38" s="35" t="e">
        <f t="shared" si="2"/>
        <v>#DIV/0!</v>
      </c>
      <c r="S38" s="37"/>
      <c r="T38" s="52"/>
    </row>
    <row r="39" spans="1:20" ht="25.5" customHeight="1" hidden="1">
      <c r="A39" s="38"/>
      <c r="B39" s="34"/>
      <c r="C39" s="36"/>
      <c r="D39" s="36"/>
      <c r="E39" s="36"/>
      <c r="F39" s="35"/>
      <c r="G39" s="36"/>
      <c r="H39" s="36"/>
      <c r="I39" s="36"/>
      <c r="J39" s="36"/>
      <c r="K39" s="36"/>
      <c r="L39" s="36"/>
      <c r="M39" s="36"/>
      <c r="N39" s="36"/>
      <c r="O39" s="34"/>
      <c r="P39" s="57"/>
      <c r="Q39" s="57"/>
      <c r="R39" s="35"/>
      <c r="S39" s="37"/>
      <c r="T39" s="52"/>
    </row>
    <row r="40" spans="1:20" ht="36" customHeight="1">
      <c r="A40" s="38" t="s">
        <v>147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148</v>
      </c>
      <c r="P40" s="57">
        <v>30</v>
      </c>
      <c r="Q40" s="57">
        <v>15</v>
      </c>
      <c r="R40" s="35">
        <f t="shared" si="2"/>
        <v>50</v>
      </c>
      <c r="S40" s="37"/>
      <c r="T40" s="52"/>
    </row>
    <row r="41" spans="1:20" ht="19.5" customHeight="1">
      <c r="A41" s="28" t="s">
        <v>36</v>
      </c>
      <c r="B41" s="29" t="s">
        <v>37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56">
        <v>11496.49</v>
      </c>
      <c r="Q41" s="56">
        <f>Q42+Q49</f>
        <v>8207.09</v>
      </c>
      <c r="R41" s="31">
        <f t="shared" si="2"/>
        <v>71.38778879466689</v>
      </c>
      <c r="S41" s="32">
        <v>721</v>
      </c>
      <c r="T41" s="51" t="s">
        <v>138</v>
      </c>
    </row>
    <row r="42" spans="1:20" ht="16.5" customHeight="1">
      <c r="A42" s="38" t="s">
        <v>145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45</v>
      </c>
      <c r="P42" s="57">
        <v>11486.49</v>
      </c>
      <c r="Q42" s="57">
        <v>8200.09</v>
      </c>
      <c r="R42" s="35">
        <f t="shared" si="2"/>
        <v>71.38899698689504</v>
      </c>
      <c r="S42" s="37"/>
      <c r="T42" s="52"/>
    </row>
    <row r="43" spans="1:20" ht="0.75" customHeight="1" hidden="1">
      <c r="A43" s="38" t="s">
        <v>116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117</v>
      </c>
      <c r="P43" s="57">
        <v>0</v>
      </c>
      <c r="Q43" s="57"/>
      <c r="R43" s="35" t="e">
        <f t="shared" si="2"/>
        <v>#DIV/0!</v>
      </c>
      <c r="S43" s="37"/>
      <c r="T43" s="52"/>
    </row>
    <row r="44" spans="1:20" ht="0" customHeight="1" hidden="1">
      <c r="A44" s="38" t="s">
        <v>38</v>
      </c>
      <c r="B44" s="34"/>
      <c r="C44" s="36">
        <v>3759</v>
      </c>
      <c r="D44" s="36"/>
      <c r="E44" s="36">
        <v>5260</v>
      </c>
      <c r="F44" s="35">
        <f t="shared" si="3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39</v>
      </c>
      <c r="P44" s="57">
        <v>0</v>
      </c>
      <c r="Q44" s="57"/>
      <c r="R44" s="35" t="e">
        <f t="shared" si="2"/>
        <v>#DIV/0!</v>
      </c>
      <c r="S44" s="37">
        <v>500</v>
      </c>
      <c r="T44" s="52"/>
    </row>
    <row r="45" spans="1:20" ht="12" customHeight="1" hidden="1">
      <c r="A45" s="38" t="s">
        <v>40</v>
      </c>
      <c r="B45" s="34"/>
      <c r="C45" s="36"/>
      <c r="D45" s="36"/>
      <c r="E45" s="36"/>
      <c r="F45" s="35">
        <f t="shared" si="3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39</v>
      </c>
      <c r="P45" s="57">
        <v>0</v>
      </c>
      <c r="Q45" s="57"/>
      <c r="R45" s="35" t="e">
        <f t="shared" si="2"/>
        <v>#DIV/0!</v>
      </c>
      <c r="S45" s="37"/>
      <c r="T45" s="52"/>
    </row>
    <row r="46" spans="1:20" ht="12.75" customHeight="1" hidden="1">
      <c r="A46" s="38" t="s">
        <v>41</v>
      </c>
      <c r="B46" s="34"/>
      <c r="C46" s="36"/>
      <c r="D46" s="36"/>
      <c r="E46" s="36"/>
      <c r="F46" s="35">
        <f t="shared" si="3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57">
        <v>0</v>
      </c>
      <c r="Q46" s="57"/>
      <c r="R46" s="35" t="e">
        <f t="shared" si="2"/>
        <v>#DIV/0!</v>
      </c>
      <c r="S46" s="37"/>
      <c r="T46" s="52"/>
    </row>
    <row r="47" spans="1:20" ht="15.75" customHeight="1" hidden="1">
      <c r="A47" s="27" t="s">
        <v>42</v>
      </c>
      <c r="B47" s="34"/>
      <c r="C47" s="36">
        <v>1500</v>
      </c>
      <c r="D47" s="36"/>
      <c r="E47" s="36">
        <v>1000</v>
      </c>
      <c r="F47" s="35">
        <f t="shared" si="3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43</v>
      </c>
      <c r="P47" s="57">
        <v>0</v>
      </c>
      <c r="Q47" s="57"/>
      <c r="R47" s="35" t="e">
        <f t="shared" si="2"/>
        <v>#DIV/0!</v>
      </c>
      <c r="S47" s="37"/>
      <c r="T47" s="52"/>
    </row>
    <row r="48" spans="1:20" ht="16.5" customHeight="1" hidden="1">
      <c r="A48" s="38" t="s">
        <v>44</v>
      </c>
      <c r="B48" s="34"/>
      <c r="C48" s="36"/>
      <c r="D48" s="36"/>
      <c r="E48" s="36">
        <v>1000</v>
      </c>
      <c r="F48" s="35">
        <f t="shared" si="3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45</v>
      </c>
      <c r="P48" s="57">
        <v>0</v>
      </c>
      <c r="Q48" s="57"/>
      <c r="R48" s="35" t="e">
        <f t="shared" si="2"/>
        <v>#DIV/0!</v>
      </c>
      <c r="S48" s="37">
        <f>J48+K48+L48</f>
        <v>1250</v>
      </c>
      <c r="T48" s="52"/>
    </row>
    <row r="49" spans="1:20" ht="31.5" customHeight="1">
      <c r="A49" s="38" t="s">
        <v>150</v>
      </c>
      <c r="B49" s="34"/>
      <c r="C49" s="36">
        <v>1900</v>
      </c>
      <c r="D49" s="36"/>
      <c r="E49" s="36">
        <f>SUM(E50:E51)</f>
        <v>3900</v>
      </c>
      <c r="F49" s="35">
        <f t="shared" si="3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46</v>
      </c>
      <c r="P49" s="57">
        <v>10</v>
      </c>
      <c r="Q49" s="57">
        <v>7</v>
      </c>
      <c r="R49" s="35">
        <f t="shared" si="2"/>
        <v>70</v>
      </c>
      <c r="S49" s="37">
        <v>561</v>
      </c>
      <c r="T49" s="52" t="s">
        <v>137</v>
      </c>
    </row>
    <row r="50" spans="1:20" ht="2.25" customHeight="1" hidden="1">
      <c r="A50" s="38">
        <v>3</v>
      </c>
      <c r="B50" s="34"/>
      <c r="C50" s="36"/>
      <c r="D50" s="36"/>
      <c r="E50" s="36">
        <v>900</v>
      </c>
      <c r="F50" s="35">
        <f t="shared" si="3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57">
        <v>0</v>
      </c>
      <c r="Q50" s="57"/>
      <c r="R50" s="31" t="e">
        <f t="shared" si="2"/>
        <v>#DIV/0!</v>
      </c>
      <c r="S50" s="37"/>
      <c r="T50" s="52"/>
    </row>
    <row r="51" spans="1:20" ht="12.75" customHeight="1" hidden="1">
      <c r="A51" s="38" t="s">
        <v>47</v>
      </c>
      <c r="B51" s="34"/>
      <c r="C51" s="36"/>
      <c r="D51" s="36"/>
      <c r="E51" s="36">
        <v>3000</v>
      </c>
      <c r="F51" s="35">
        <f t="shared" si="3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57">
        <v>0</v>
      </c>
      <c r="Q51" s="57"/>
      <c r="R51" s="31" t="e">
        <f t="shared" si="2"/>
        <v>#DIV/0!</v>
      </c>
      <c r="S51" s="37"/>
      <c r="T51" s="52"/>
    </row>
    <row r="52" spans="1:20" ht="20.25" customHeight="1">
      <c r="A52" s="28" t="s">
        <v>48</v>
      </c>
      <c r="B52" s="29" t="s">
        <v>49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4" ref="H52:N52">SUM(H53:H56)</f>
        <v>33300</v>
      </c>
      <c r="I52" s="30">
        <f t="shared" si="4"/>
        <v>0</v>
      </c>
      <c r="J52" s="30">
        <f>SUM(J53:J56)</f>
        <v>286964.6</v>
      </c>
      <c r="K52" s="30">
        <f t="shared" si="4"/>
        <v>105653</v>
      </c>
      <c r="L52" s="30">
        <f t="shared" si="4"/>
        <v>99187</v>
      </c>
      <c r="M52" s="30">
        <f t="shared" si="4"/>
        <v>6466</v>
      </c>
      <c r="N52" s="30">
        <f t="shared" si="4"/>
        <v>0</v>
      </c>
      <c r="O52" s="29"/>
      <c r="P52" s="56">
        <f>P53+P54+P55</f>
        <v>40332.45</v>
      </c>
      <c r="Q52" s="56">
        <f>Q53+Q54+Q55</f>
        <v>9301.91</v>
      </c>
      <c r="R52" s="31">
        <f t="shared" si="2"/>
        <v>23.063091877632033</v>
      </c>
      <c r="S52" s="32">
        <v>7324.3</v>
      </c>
      <c r="T52" s="51" t="s">
        <v>141</v>
      </c>
    </row>
    <row r="53" spans="1:20" ht="15.75">
      <c r="A53" s="38" t="s">
        <v>50</v>
      </c>
      <c r="B53" s="34"/>
      <c r="C53" s="36">
        <v>0</v>
      </c>
      <c r="D53" s="36"/>
      <c r="E53" s="36">
        <v>2500</v>
      </c>
      <c r="F53" s="35">
        <f t="shared" si="3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51</v>
      </c>
      <c r="P53" s="57">
        <v>20791.38</v>
      </c>
      <c r="Q53" s="57">
        <v>1180.59</v>
      </c>
      <c r="R53" s="35">
        <f t="shared" si="2"/>
        <v>5.678266666281892</v>
      </c>
      <c r="S53" s="37">
        <v>2341.4</v>
      </c>
      <c r="T53" s="52" t="s">
        <v>139</v>
      </c>
    </row>
    <row r="54" spans="1:20" ht="15.75">
      <c r="A54" s="38" t="s">
        <v>52</v>
      </c>
      <c r="B54" s="34"/>
      <c r="C54" s="36">
        <v>53545</v>
      </c>
      <c r="D54" s="36">
        <v>-5700</v>
      </c>
      <c r="E54" s="36">
        <v>127031.4</v>
      </c>
      <c r="F54" s="35">
        <f t="shared" si="3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53</v>
      </c>
      <c r="P54" s="57">
        <v>3131.98</v>
      </c>
      <c r="Q54" s="57">
        <v>1821.55</v>
      </c>
      <c r="R54" s="35">
        <f t="shared" si="2"/>
        <v>58.15969450635061</v>
      </c>
      <c r="S54" s="37">
        <v>1340</v>
      </c>
      <c r="T54" s="52" t="s">
        <v>140</v>
      </c>
    </row>
    <row r="55" spans="1:20" ht="15.75">
      <c r="A55" s="38" t="s">
        <v>120</v>
      </c>
      <c r="B55" s="34"/>
      <c r="C55" s="36"/>
      <c r="D55" s="36"/>
      <c r="E55" s="36"/>
      <c r="F55" s="35">
        <f t="shared" si="3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54</v>
      </c>
      <c r="P55" s="57">
        <v>16409.09</v>
      </c>
      <c r="Q55" s="57">
        <v>6299.77</v>
      </c>
      <c r="R55" s="35">
        <f t="shared" si="2"/>
        <v>38.39195226548212</v>
      </c>
      <c r="S55" s="37">
        <v>3642.9</v>
      </c>
      <c r="T55" s="52"/>
    </row>
    <row r="56" spans="1:20" ht="0" customHeight="1" hidden="1">
      <c r="A56" s="38" t="s">
        <v>110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3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55</v>
      </c>
      <c r="P56" s="57">
        <v>0</v>
      </c>
      <c r="Q56" s="57"/>
      <c r="R56" s="31" t="e">
        <f t="shared" si="2"/>
        <v>#DIV/0!</v>
      </c>
      <c r="S56" s="37"/>
      <c r="T56" s="52"/>
    </row>
    <row r="57" spans="1:20" ht="12.75" customHeight="1" hidden="1">
      <c r="A57" s="38" t="s">
        <v>56</v>
      </c>
      <c r="B57" s="34"/>
      <c r="C57" s="36"/>
      <c r="D57" s="36"/>
      <c r="E57" s="36">
        <v>45600</v>
      </c>
      <c r="F57" s="35">
        <f t="shared" si="3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57">
        <v>0</v>
      </c>
      <c r="Q57" s="57"/>
      <c r="R57" s="31" t="e">
        <f t="shared" si="2"/>
        <v>#DIV/0!</v>
      </c>
      <c r="S57" s="37"/>
      <c r="T57" s="52"/>
    </row>
    <row r="58" spans="1:20" ht="12.75" customHeight="1" hidden="1">
      <c r="A58" s="38" t="s">
        <v>57</v>
      </c>
      <c r="B58" s="34"/>
      <c r="C58" s="36"/>
      <c r="D58" s="36"/>
      <c r="E58" s="36"/>
      <c r="F58" s="35">
        <f t="shared" si="3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57">
        <v>0</v>
      </c>
      <c r="Q58" s="57"/>
      <c r="R58" s="31" t="e">
        <f t="shared" si="2"/>
        <v>#DIV/0!</v>
      </c>
      <c r="S58" s="37"/>
      <c r="T58" s="52"/>
    </row>
    <row r="59" spans="1:20" ht="11.25" customHeight="1" hidden="1">
      <c r="A59" s="38" t="s">
        <v>58</v>
      </c>
      <c r="B59" s="34"/>
      <c r="C59" s="36"/>
      <c r="D59" s="36"/>
      <c r="E59" s="36"/>
      <c r="F59" s="35">
        <f t="shared" si="3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57">
        <v>0</v>
      </c>
      <c r="Q59" s="57"/>
      <c r="R59" s="31" t="e">
        <f t="shared" si="2"/>
        <v>#DIV/0!</v>
      </c>
      <c r="S59" s="37"/>
      <c r="T59" s="52"/>
    </row>
    <row r="60" spans="1:20" ht="13.5" customHeight="1" hidden="1">
      <c r="A60" s="38" t="s">
        <v>59</v>
      </c>
      <c r="B60" s="34"/>
      <c r="C60" s="36"/>
      <c r="D60" s="36"/>
      <c r="E60" s="36">
        <v>12632.8</v>
      </c>
      <c r="F60" s="35">
        <f t="shared" si="3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57">
        <v>0</v>
      </c>
      <c r="Q60" s="57"/>
      <c r="R60" s="31" t="e">
        <f t="shared" si="2"/>
        <v>#DIV/0!</v>
      </c>
      <c r="S60" s="37"/>
      <c r="T60" s="52"/>
    </row>
    <row r="61" spans="1:20" ht="15" customHeight="1" hidden="1">
      <c r="A61" s="28" t="s">
        <v>60</v>
      </c>
      <c r="B61" s="29" t="s">
        <v>61</v>
      </c>
      <c r="C61" s="36"/>
      <c r="D61" s="36"/>
      <c r="E61" s="30">
        <f aca="true" t="shared" si="5" ref="E61:N61">E63</f>
        <v>491.8</v>
      </c>
      <c r="F61" s="30">
        <f t="shared" si="5"/>
        <v>130</v>
      </c>
      <c r="G61" s="30">
        <f t="shared" si="5"/>
        <v>130</v>
      </c>
      <c r="H61" s="30">
        <f t="shared" si="5"/>
        <v>0</v>
      </c>
      <c r="I61" s="30">
        <f t="shared" si="5"/>
        <v>0</v>
      </c>
      <c r="J61" s="30">
        <f>J63</f>
        <v>930</v>
      </c>
      <c r="K61" s="30">
        <f t="shared" si="5"/>
        <v>140</v>
      </c>
      <c r="L61" s="30">
        <f t="shared" si="5"/>
        <v>140</v>
      </c>
      <c r="M61" s="30">
        <f t="shared" si="5"/>
        <v>0</v>
      </c>
      <c r="N61" s="30">
        <f t="shared" si="5"/>
        <v>0</v>
      </c>
      <c r="O61" s="29"/>
      <c r="P61" s="56">
        <v>0</v>
      </c>
      <c r="Q61" s="56"/>
      <c r="R61" s="31" t="e">
        <f t="shared" si="2"/>
        <v>#DIV/0!</v>
      </c>
      <c r="S61" s="32"/>
      <c r="T61" s="51"/>
    </row>
    <row r="62" spans="1:20" ht="12" customHeight="1" hidden="1">
      <c r="A62" s="38" t="s">
        <v>62</v>
      </c>
      <c r="B62" s="34" t="s">
        <v>63</v>
      </c>
      <c r="C62" s="36"/>
      <c r="D62" s="36"/>
      <c r="E62" s="30"/>
      <c r="F62" s="35">
        <f t="shared" si="3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63</v>
      </c>
      <c r="P62" s="57">
        <v>0</v>
      </c>
      <c r="Q62" s="57"/>
      <c r="R62" s="31" t="e">
        <f t="shared" si="2"/>
        <v>#DIV/0!</v>
      </c>
      <c r="S62" s="37"/>
      <c r="T62" s="52"/>
    </row>
    <row r="63" spans="1:20" ht="12" customHeight="1" hidden="1">
      <c r="A63" s="38" t="s">
        <v>64</v>
      </c>
      <c r="B63" s="34"/>
      <c r="C63" s="36"/>
      <c r="D63" s="36"/>
      <c r="E63" s="36">
        <v>491.8</v>
      </c>
      <c r="F63" s="35">
        <f t="shared" si="3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115</v>
      </c>
      <c r="P63" s="57">
        <v>0</v>
      </c>
      <c r="Q63" s="57"/>
      <c r="R63" s="31" t="e">
        <f t="shared" si="2"/>
        <v>#DIV/0!</v>
      </c>
      <c r="S63" s="37"/>
      <c r="T63" s="52"/>
    </row>
    <row r="64" spans="1:20" ht="15" customHeight="1" hidden="1">
      <c r="A64" s="28" t="s">
        <v>65</v>
      </c>
      <c r="B64" s="29" t="s">
        <v>66</v>
      </c>
      <c r="C64" s="30">
        <f aca="true" t="shared" si="6" ref="C64:N64">SUM(C65:C68)</f>
        <v>868060</v>
      </c>
      <c r="D64" s="30">
        <f t="shared" si="6"/>
        <v>0</v>
      </c>
      <c r="E64" s="30">
        <f t="shared" si="6"/>
        <v>972144.5</v>
      </c>
      <c r="F64" s="30">
        <f t="shared" si="6"/>
        <v>939774.4</v>
      </c>
      <c r="G64" s="30">
        <f t="shared" si="6"/>
        <v>482904.39999999997</v>
      </c>
      <c r="H64" s="30">
        <f t="shared" si="6"/>
        <v>391088.5</v>
      </c>
      <c r="I64" s="30">
        <f t="shared" si="6"/>
        <v>65781.5</v>
      </c>
      <c r="J64" s="30">
        <f t="shared" si="6"/>
        <v>723596.9</v>
      </c>
      <c r="K64" s="30">
        <f t="shared" si="6"/>
        <v>1129931.1</v>
      </c>
      <c r="L64" s="30">
        <f t="shared" si="6"/>
        <v>582000</v>
      </c>
      <c r="M64" s="30">
        <f t="shared" si="6"/>
        <v>484038.6</v>
      </c>
      <c r="N64" s="30">
        <f t="shared" si="6"/>
        <v>63892.5</v>
      </c>
      <c r="O64" s="29"/>
      <c r="P64" s="56">
        <v>0</v>
      </c>
      <c r="Q64" s="56"/>
      <c r="R64" s="31" t="e">
        <f t="shared" si="2"/>
        <v>#DIV/0!</v>
      </c>
      <c r="S64" s="32"/>
      <c r="T64" s="51"/>
    </row>
    <row r="65" spans="1:20" ht="15.75" customHeight="1" hidden="1">
      <c r="A65" s="38" t="s">
        <v>67</v>
      </c>
      <c r="B65" s="34"/>
      <c r="C65" s="36">
        <v>273586</v>
      </c>
      <c r="D65" s="36"/>
      <c r="E65" s="36">
        <v>297228</v>
      </c>
      <c r="F65" s="35">
        <f t="shared" si="3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68</v>
      </c>
      <c r="P65" s="57">
        <v>0</v>
      </c>
      <c r="Q65" s="57"/>
      <c r="R65" s="31" t="e">
        <f t="shared" si="2"/>
        <v>#DIV/0!</v>
      </c>
      <c r="S65" s="37"/>
      <c r="T65" s="52"/>
    </row>
    <row r="66" spans="1:20" ht="15" customHeight="1" hidden="1">
      <c r="A66" s="38" t="s">
        <v>69</v>
      </c>
      <c r="B66" s="34"/>
      <c r="C66" s="36">
        <v>560216</v>
      </c>
      <c r="D66" s="36"/>
      <c r="E66" s="36">
        <v>630304.6</v>
      </c>
      <c r="F66" s="35">
        <f t="shared" si="3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70</v>
      </c>
      <c r="P66" s="57">
        <v>0</v>
      </c>
      <c r="Q66" s="57"/>
      <c r="R66" s="31" t="e">
        <f t="shared" si="2"/>
        <v>#DIV/0!</v>
      </c>
      <c r="S66" s="37"/>
      <c r="T66" s="52"/>
    </row>
    <row r="67" spans="1:20" ht="16.5" customHeight="1" hidden="1">
      <c r="A67" s="38" t="s">
        <v>71</v>
      </c>
      <c r="B67" s="34"/>
      <c r="C67" s="36">
        <v>3320</v>
      </c>
      <c r="D67" s="36"/>
      <c r="E67" s="36">
        <v>13350</v>
      </c>
      <c r="F67" s="35">
        <f t="shared" si="3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72</v>
      </c>
      <c r="P67" s="57">
        <v>0</v>
      </c>
      <c r="Q67" s="57"/>
      <c r="R67" s="31" t="e">
        <f t="shared" si="2"/>
        <v>#DIV/0!</v>
      </c>
      <c r="S67" s="37"/>
      <c r="T67" s="52"/>
    </row>
    <row r="68" spans="1:20" ht="15.75" customHeight="1" hidden="1">
      <c r="A68" s="38" t="s">
        <v>111</v>
      </c>
      <c r="B68" s="34"/>
      <c r="C68" s="36">
        <v>30938</v>
      </c>
      <c r="D68" s="36"/>
      <c r="E68" s="36">
        <f>SUM(E69:E70)</f>
        <v>31261.9</v>
      </c>
      <c r="F68" s="35">
        <f t="shared" si="3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73</v>
      </c>
      <c r="P68" s="57">
        <v>0</v>
      </c>
      <c r="Q68" s="57"/>
      <c r="R68" s="31" t="e">
        <f t="shared" si="2"/>
        <v>#DIV/0!</v>
      </c>
      <c r="S68" s="37"/>
      <c r="T68" s="52"/>
    </row>
    <row r="69" spans="1:20" ht="1.5" customHeight="1" hidden="1">
      <c r="A69" s="38" t="s">
        <v>74</v>
      </c>
      <c r="B69" s="34"/>
      <c r="C69" s="36"/>
      <c r="D69" s="36"/>
      <c r="E69" s="36">
        <v>20082.2</v>
      </c>
      <c r="F69" s="35">
        <f t="shared" si="3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57">
        <v>0</v>
      </c>
      <c r="Q69" s="57"/>
      <c r="R69" s="31" t="e">
        <f t="shared" si="2"/>
        <v>#DIV/0!</v>
      </c>
      <c r="S69" s="37"/>
      <c r="T69" s="52"/>
    </row>
    <row r="70" spans="1:20" ht="13.5" customHeight="1" hidden="1">
      <c r="A70" s="38" t="s">
        <v>75</v>
      </c>
      <c r="B70" s="34"/>
      <c r="C70" s="36"/>
      <c r="D70" s="36"/>
      <c r="E70" s="36">
        <v>11179.7</v>
      </c>
      <c r="F70" s="35">
        <f t="shared" si="3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57">
        <v>0</v>
      </c>
      <c r="Q70" s="57"/>
      <c r="R70" s="31" t="e">
        <f t="shared" si="2"/>
        <v>#DIV/0!</v>
      </c>
      <c r="S70" s="37"/>
      <c r="T70" s="52"/>
    </row>
    <row r="71" spans="1:20" ht="18" customHeight="1">
      <c r="A71" s="28" t="s">
        <v>65</v>
      </c>
      <c r="B71" s="29" t="s">
        <v>66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56">
        <v>135</v>
      </c>
      <c r="Q71" s="56">
        <f>Q72+Q73</f>
        <v>51.5</v>
      </c>
      <c r="R71" s="31">
        <f t="shared" si="2"/>
        <v>38.148148148148145</v>
      </c>
      <c r="S71" s="32">
        <v>20</v>
      </c>
      <c r="T71" s="51" t="s">
        <v>142</v>
      </c>
    </row>
    <row r="72" spans="1:20" ht="51" customHeight="1">
      <c r="A72" s="33" t="s">
        <v>154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155</v>
      </c>
      <c r="P72" s="57">
        <v>10</v>
      </c>
      <c r="Q72" s="57">
        <v>3.5</v>
      </c>
      <c r="R72" s="35">
        <f t="shared" si="2"/>
        <v>35</v>
      </c>
      <c r="S72" s="32"/>
      <c r="T72" s="51"/>
    </row>
    <row r="73" spans="1:20" ht="20.25" customHeight="1">
      <c r="A73" s="38" t="s">
        <v>151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72</v>
      </c>
      <c r="P73" s="57">
        <v>125</v>
      </c>
      <c r="Q73" s="57">
        <v>48</v>
      </c>
      <c r="R73" s="35">
        <f t="shared" si="2"/>
        <v>38.4</v>
      </c>
      <c r="S73" s="37">
        <v>20</v>
      </c>
      <c r="T73" s="52" t="s">
        <v>142</v>
      </c>
    </row>
    <row r="74" spans="1:20" ht="23.25" customHeight="1">
      <c r="A74" s="28" t="s">
        <v>121</v>
      </c>
      <c r="B74" s="29" t="s">
        <v>76</v>
      </c>
      <c r="C74" s="30">
        <f aca="true" t="shared" si="7" ref="C74:N74">SUM(C76:C78)</f>
        <v>2273</v>
      </c>
      <c r="D74" s="30">
        <f t="shared" si="7"/>
        <v>0</v>
      </c>
      <c r="E74" s="30">
        <f t="shared" si="7"/>
        <v>3527.3</v>
      </c>
      <c r="F74" s="30">
        <f t="shared" si="7"/>
        <v>3137.3</v>
      </c>
      <c r="G74" s="30">
        <f t="shared" si="7"/>
        <v>3137.3</v>
      </c>
      <c r="H74" s="30">
        <f t="shared" si="7"/>
        <v>0</v>
      </c>
      <c r="I74" s="30">
        <f t="shared" si="7"/>
        <v>0</v>
      </c>
      <c r="J74" s="30">
        <f t="shared" si="7"/>
        <v>3289</v>
      </c>
      <c r="K74" s="30">
        <f t="shared" si="7"/>
        <v>3120</v>
      </c>
      <c r="L74" s="30">
        <f t="shared" si="7"/>
        <v>3120</v>
      </c>
      <c r="M74" s="30">
        <f t="shared" si="7"/>
        <v>0</v>
      </c>
      <c r="N74" s="30">
        <f t="shared" si="7"/>
        <v>0</v>
      </c>
      <c r="O74" s="29"/>
      <c r="P74" s="56">
        <v>10114.6</v>
      </c>
      <c r="Q74" s="56">
        <f>Q75</f>
        <v>8073.26</v>
      </c>
      <c r="R74" s="31">
        <f t="shared" si="2"/>
        <v>79.81788701481027</v>
      </c>
      <c r="S74" s="32">
        <v>3350</v>
      </c>
      <c r="T74" s="51" t="s">
        <v>143</v>
      </c>
    </row>
    <row r="75" spans="1:20" ht="17.25" customHeight="1">
      <c r="A75" s="38" t="s">
        <v>109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77</v>
      </c>
      <c r="P75" s="57">
        <v>10114.6</v>
      </c>
      <c r="Q75" s="57">
        <v>8073.26</v>
      </c>
      <c r="R75" s="31">
        <f t="shared" si="2"/>
        <v>79.81788701481027</v>
      </c>
      <c r="S75" s="37">
        <v>3350</v>
      </c>
      <c r="T75" s="52" t="s">
        <v>143</v>
      </c>
    </row>
    <row r="76" spans="1:20" ht="0" customHeight="1" hidden="1">
      <c r="A76" s="38" t="s">
        <v>78</v>
      </c>
      <c r="B76" s="34"/>
      <c r="C76" s="36">
        <v>400</v>
      </c>
      <c r="D76" s="36"/>
      <c r="E76" s="36">
        <v>400</v>
      </c>
      <c r="F76" s="35">
        <f t="shared" si="3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79</v>
      </c>
      <c r="P76" s="57">
        <v>0</v>
      </c>
      <c r="Q76" s="57"/>
      <c r="R76" s="31" t="e">
        <f t="shared" si="2"/>
        <v>#DIV/0!</v>
      </c>
      <c r="S76" s="37"/>
      <c r="T76" s="52"/>
    </row>
    <row r="77" spans="1:20" ht="15.75" customHeight="1" hidden="1">
      <c r="A77" s="38" t="s">
        <v>80</v>
      </c>
      <c r="B77" s="34"/>
      <c r="C77" s="36">
        <v>480</v>
      </c>
      <c r="D77" s="36"/>
      <c r="E77" s="36">
        <v>480</v>
      </c>
      <c r="F77" s="35">
        <f t="shared" si="3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81</v>
      </c>
      <c r="P77" s="57">
        <v>0</v>
      </c>
      <c r="Q77" s="57"/>
      <c r="R77" s="31" t="e">
        <f t="shared" si="2"/>
        <v>#DIV/0!</v>
      </c>
      <c r="S77" s="37"/>
      <c r="T77" s="52"/>
    </row>
    <row r="78" spans="1:20" ht="25.5" customHeight="1" hidden="1">
      <c r="A78" s="38" t="s">
        <v>82</v>
      </c>
      <c r="B78" s="34"/>
      <c r="C78" s="36">
        <v>1393</v>
      </c>
      <c r="D78" s="36"/>
      <c r="E78" s="36">
        <v>2647.3</v>
      </c>
      <c r="F78" s="35">
        <f t="shared" si="3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83</v>
      </c>
      <c r="P78" s="57">
        <v>0</v>
      </c>
      <c r="Q78" s="57"/>
      <c r="R78" s="31" t="e">
        <f t="shared" si="2"/>
        <v>#DIV/0!</v>
      </c>
      <c r="S78" s="37"/>
      <c r="T78" s="52"/>
    </row>
    <row r="79" spans="1:20" ht="19.5" customHeight="1">
      <c r="A79" s="28" t="s">
        <v>87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8" ref="E79:N79">SUM(E81:E81)</f>
        <v>0</v>
      </c>
      <c r="F79" s="30">
        <f t="shared" si="8"/>
        <v>0</v>
      </c>
      <c r="G79" s="30">
        <f t="shared" si="8"/>
        <v>0</v>
      </c>
      <c r="H79" s="30">
        <f t="shared" si="8"/>
        <v>0</v>
      </c>
      <c r="I79" s="30">
        <f t="shared" si="8"/>
        <v>0</v>
      </c>
      <c r="J79" s="30">
        <f t="shared" si="8"/>
        <v>0</v>
      </c>
      <c r="K79" s="30">
        <f t="shared" si="8"/>
        <v>0</v>
      </c>
      <c r="L79" s="30">
        <f t="shared" si="8"/>
        <v>0</v>
      </c>
      <c r="M79" s="30">
        <f t="shared" si="8"/>
        <v>0</v>
      </c>
      <c r="N79" s="30">
        <f t="shared" si="8"/>
        <v>0</v>
      </c>
      <c r="O79" s="29"/>
      <c r="P79" s="56">
        <v>382</v>
      </c>
      <c r="Q79" s="56">
        <f>Q80+Q88</f>
        <v>286.5</v>
      </c>
      <c r="R79" s="31">
        <f aca="true" t="shared" si="9" ref="R79:R95">Q79/P79*100</f>
        <v>75</v>
      </c>
      <c r="S79" s="32">
        <v>10</v>
      </c>
      <c r="T79" s="51"/>
    </row>
    <row r="80" spans="1:20" ht="19.5" customHeight="1">
      <c r="A80" s="33" t="s">
        <v>88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144</v>
      </c>
      <c r="P80" s="57">
        <v>380.8</v>
      </c>
      <c r="Q80" s="57">
        <v>285.6</v>
      </c>
      <c r="R80" s="35">
        <f t="shared" si="9"/>
        <v>75</v>
      </c>
      <c r="S80" s="32"/>
      <c r="T80" s="51"/>
    </row>
    <row r="81" spans="1:20" ht="0.75" customHeight="1" hidden="1">
      <c r="A81" s="38" t="s">
        <v>85</v>
      </c>
      <c r="B81" s="34"/>
      <c r="C81" s="36"/>
      <c r="D81" s="36"/>
      <c r="E81" s="36"/>
      <c r="F81" s="35">
        <f aca="true" t="shared" si="10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86</v>
      </c>
      <c r="P81" s="57">
        <v>0</v>
      </c>
      <c r="Q81" s="57"/>
      <c r="R81" s="35" t="e">
        <f t="shared" si="9"/>
        <v>#DIV/0!</v>
      </c>
      <c r="S81" s="37"/>
      <c r="T81" s="52"/>
    </row>
    <row r="82" spans="1:20" ht="0" customHeight="1" hidden="1">
      <c r="A82" s="38" t="s">
        <v>88</v>
      </c>
      <c r="B82" s="34"/>
      <c r="C82" s="36">
        <v>6460</v>
      </c>
      <c r="D82" s="36"/>
      <c r="E82" s="36">
        <v>5800</v>
      </c>
      <c r="F82" s="35">
        <f t="shared" si="10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57">
        <v>0</v>
      </c>
      <c r="Q82" s="57"/>
      <c r="R82" s="35" t="e">
        <f t="shared" si="9"/>
        <v>#DIV/0!</v>
      </c>
      <c r="S82" s="37">
        <v>10</v>
      </c>
      <c r="T82" s="52"/>
    </row>
    <row r="83" spans="1:20" ht="15" customHeight="1" hidden="1">
      <c r="A83" s="38" t="s">
        <v>89</v>
      </c>
      <c r="B83" s="34"/>
      <c r="C83" s="36">
        <v>25317</v>
      </c>
      <c r="D83" s="36"/>
      <c r="E83" s="36">
        <v>32596</v>
      </c>
      <c r="F83" s="35">
        <f t="shared" si="10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57">
        <v>0</v>
      </c>
      <c r="Q83" s="57"/>
      <c r="R83" s="35" t="e">
        <f t="shared" si="9"/>
        <v>#DIV/0!</v>
      </c>
      <c r="S83" s="37"/>
      <c r="T83" s="52"/>
    </row>
    <row r="84" spans="1:20" ht="14.25" customHeight="1" hidden="1">
      <c r="A84" s="38" t="s">
        <v>90</v>
      </c>
      <c r="B84" s="34"/>
      <c r="C84" s="36"/>
      <c r="D84" s="36"/>
      <c r="E84" s="36"/>
      <c r="F84" s="35">
        <f t="shared" si="10"/>
        <v>0</v>
      </c>
      <c r="G84" s="36"/>
      <c r="H84" s="36"/>
      <c r="I84" s="36"/>
      <c r="J84" s="36"/>
      <c r="K84" s="36">
        <f aca="true" t="shared" si="11" ref="K84:K90">L84+M84+N84</f>
        <v>0</v>
      </c>
      <c r="L84" s="36"/>
      <c r="M84" s="36"/>
      <c r="N84" s="36"/>
      <c r="O84" s="34" t="s">
        <v>91</v>
      </c>
      <c r="P84" s="57">
        <v>0</v>
      </c>
      <c r="Q84" s="57"/>
      <c r="R84" s="35" t="e">
        <f t="shared" si="9"/>
        <v>#DIV/0!</v>
      </c>
      <c r="S84" s="37"/>
      <c r="T84" s="52"/>
    </row>
    <row r="85" spans="1:20" ht="0" customHeight="1" hidden="1">
      <c r="A85" s="38" t="s">
        <v>92</v>
      </c>
      <c r="B85" s="34"/>
      <c r="C85" s="36">
        <v>9420</v>
      </c>
      <c r="D85" s="36"/>
      <c r="E85" s="36">
        <v>10380</v>
      </c>
      <c r="F85" s="35">
        <f t="shared" si="10"/>
        <v>19459.4</v>
      </c>
      <c r="G85" s="36">
        <v>10380</v>
      </c>
      <c r="H85" s="36">
        <v>9079.4</v>
      </c>
      <c r="I85" s="36"/>
      <c r="J85" s="36"/>
      <c r="K85" s="36">
        <f t="shared" si="11"/>
        <v>17092</v>
      </c>
      <c r="L85" s="36"/>
      <c r="M85" s="36">
        <f>1008+14548+1536</f>
        <v>17092</v>
      </c>
      <c r="N85" s="36"/>
      <c r="O85" s="34">
        <v>1004</v>
      </c>
      <c r="P85" s="57">
        <v>0</v>
      </c>
      <c r="Q85" s="57"/>
      <c r="R85" s="35" t="e">
        <f t="shared" si="9"/>
        <v>#DIV/0!</v>
      </c>
      <c r="S85" s="37"/>
      <c r="T85" s="52"/>
    </row>
    <row r="86" spans="1:20" ht="15.75" customHeight="1" hidden="1">
      <c r="A86" s="38" t="s">
        <v>112</v>
      </c>
      <c r="B86" s="34"/>
      <c r="C86" s="36">
        <v>24435</v>
      </c>
      <c r="D86" s="36">
        <v>-4551</v>
      </c>
      <c r="E86" s="36">
        <v>18065</v>
      </c>
      <c r="F86" s="35">
        <f t="shared" si="10"/>
        <v>18065</v>
      </c>
      <c r="G86" s="36"/>
      <c r="H86" s="36">
        <v>18065</v>
      </c>
      <c r="I86" s="36"/>
      <c r="J86" s="36">
        <v>300</v>
      </c>
      <c r="K86" s="36">
        <f t="shared" si="11"/>
        <v>22492</v>
      </c>
      <c r="L86" s="36">
        <v>261</v>
      </c>
      <c r="M86" s="36">
        <v>22231</v>
      </c>
      <c r="N86" s="36"/>
      <c r="O86" s="34">
        <v>1006</v>
      </c>
      <c r="P86" s="57">
        <v>0</v>
      </c>
      <c r="Q86" s="57"/>
      <c r="R86" s="35" t="e">
        <f t="shared" si="9"/>
        <v>#DIV/0!</v>
      </c>
      <c r="S86" s="37"/>
      <c r="T86" s="52"/>
    </row>
    <row r="87" spans="1:20" ht="24" customHeight="1" hidden="1">
      <c r="A87" s="38" t="s">
        <v>93</v>
      </c>
      <c r="B87" s="34" t="s">
        <v>94</v>
      </c>
      <c r="C87" s="36"/>
      <c r="D87" s="36"/>
      <c r="E87" s="36">
        <v>4600</v>
      </c>
      <c r="F87" s="35">
        <f t="shared" si="10"/>
        <v>7600</v>
      </c>
      <c r="G87" s="36">
        <v>7600</v>
      </c>
      <c r="H87" s="36"/>
      <c r="I87" s="36"/>
      <c r="J87" s="36">
        <v>5257</v>
      </c>
      <c r="K87" s="36">
        <f t="shared" si="11"/>
        <v>5200</v>
      </c>
      <c r="L87" s="36">
        <f>4600+600</f>
        <v>5200</v>
      </c>
      <c r="M87" s="36"/>
      <c r="N87" s="36"/>
      <c r="O87" s="34" t="s">
        <v>94</v>
      </c>
      <c r="P87" s="57">
        <v>0</v>
      </c>
      <c r="Q87" s="57"/>
      <c r="R87" s="35" t="e">
        <f t="shared" si="9"/>
        <v>#DIV/0!</v>
      </c>
      <c r="S87" s="37"/>
      <c r="T87" s="52"/>
    </row>
    <row r="88" spans="1:20" ht="24" customHeight="1">
      <c r="A88" s="38" t="s">
        <v>92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153</v>
      </c>
      <c r="P88" s="57">
        <v>1.2</v>
      </c>
      <c r="Q88" s="57">
        <v>0.9</v>
      </c>
      <c r="R88" s="35">
        <f t="shared" si="9"/>
        <v>75</v>
      </c>
      <c r="S88" s="37"/>
      <c r="T88" s="52"/>
    </row>
    <row r="89" spans="1:20" ht="18.75" customHeight="1">
      <c r="A89" s="28" t="s">
        <v>84</v>
      </c>
      <c r="B89" s="29" t="s">
        <v>124</v>
      </c>
      <c r="C89" s="30">
        <f aca="true" t="shared" si="12" ref="C89:N89">SUM(C90:C92)</f>
        <v>114339</v>
      </c>
      <c r="D89" s="30">
        <f t="shared" si="12"/>
        <v>0</v>
      </c>
      <c r="E89" s="30">
        <f t="shared" si="12"/>
        <v>178445</v>
      </c>
      <c r="F89" s="30">
        <f t="shared" si="12"/>
        <v>146408.2</v>
      </c>
      <c r="G89" s="30">
        <f t="shared" si="12"/>
        <v>146408.2</v>
      </c>
      <c r="H89" s="30">
        <f t="shared" si="12"/>
        <v>0</v>
      </c>
      <c r="I89" s="30">
        <f t="shared" si="12"/>
        <v>0</v>
      </c>
      <c r="J89" s="30">
        <f t="shared" si="12"/>
        <v>186361.5</v>
      </c>
      <c r="K89" s="30">
        <f t="shared" si="12"/>
        <v>185337.5</v>
      </c>
      <c r="L89" s="30">
        <f t="shared" si="12"/>
        <v>186361.5</v>
      </c>
      <c r="M89" s="30">
        <f t="shared" si="12"/>
        <v>0</v>
      </c>
      <c r="N89" s="30">
        <f t="shared" si="12"/>
        <v>0</v>
      </c>
      <c r="O89" s="29"/>
      <c r="P89" s="56">
        <v>4528.33</v>
      </c>
      <c r="Q89" s="56">
        <f>Q93</f>
        <v>160.95</v>
      </c>
      <c r="R89" s="31">
        <f t="shared" si="9"/>
        <v>3.5542904337802232</v>
      </c>
      <c r="S89" s="32">
        <v>70</v>
      </c>
      <c r="T89" s="51"/>
    </row>
    <row r="90" spans="1:20" ht="2.25" customHeight="1" hidden="1">
      <c r="A90" s="38" t="s">
        <v>95</v>
      </c>
      <c r="B90" s="34"/>
      <c r="C90" s="36">
        <v>114339</v>
      </c>
      <c r="D90" s="36"/>
      <c r="E90" s="36">
        <v>178445</v>
      </c>
      <c r="F90" s="35">
        <f t="shared" si="10"/>
        <v>146408.2</v>
      </c>
      <c r="G90" s="36">
        <v>146408.2</v>
      </c>
      <c r="H90" s="36"/>
      <c r="I90" s="36"/>
      <c r="J90" s="36">
        <v>185337.5</v>
      </c>
      <c r="K90" s="36">
        <f t="shared" si="11"/>
        <v>185337.5</v>
      </c>
      <c r="L90" s="36">
        <f>185337.5</f>
        <v>185337.5</v>
      </c>
      <c r="M90" s="36"/>
      <c r="N90" s="36"/>
      <c r="O90" s="34" t="s">
        <v>96</v>
      </c>
      <c r="P90" s="57">
        <v>0</v>
      </c>
      <c r="Q90" s="57"/>
      <c r="R90" s="31" t="e">
        <f t="shared" si="9"/>
        <v>#DIV/0!</v>
      </c>
      <c r="S90" s="37"/>
      <c r="T90" s="52"/>
    </row>
    <row r="91" spans="1:20" ht="15.75" customHeight="1" hidden="1">
      <c r="A91" s="38" t="s">
        <v>97</v>
      </c>
      <c r="B91" s="34"/>
      <c r="C91" s="36"/>
      <c r="D91" s="36"/>
      <c r="E91" s="36"/>
      <c r="F91" s="35">
        <f t="shared" si="10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98</v>
      </c>
      <c r="P91" s="57">
        <v>0</v>
      </c>
      <c r="Q91" s="57"/>
      <c r="R91" s="31" t="e">
        <f t="shared" si="9"/>
        <v>#DIV/0!</v>
      </c>
      <c r="S91" s="37"/>
      <c r="T91" s="52"/>
    </row>
    <row r="92" spans="1:20" ht="16.5" customHeight="1" hidden="1">
      <c r="A92" s="38" t="s">
        <v>99</v>
      </c>
      <c r="B92" s="34"/>
      <c r="C92" s="36"/>
      <c r="D92" s="36"/>
      <c r="E92" s="36"/>
      <c r="F92" s="35">
        <f t="shared" si="10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100</v>
      </c>
      <c r="P92" s="57">
        <v>0</v>
      </c>
      <c r="Q92" s="57"/>
      <c r="R92" s="31" t="e">
        <f t="shared" si="9"/>
        <v>#DIV/0!</v>
      </c>
      <c r="S92" s="37"/>
      <c r="T92" s="52"/>
    </row>
    <row r="93" spans="1:20" ht="18" customHeight="1">
      <c r="A93" s="38" t="s">
        <v>125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98</v>
      </c>
      <c r="P93" s="57">
        <v>4528.33</v>
      </c>
      <c r="Q93" s="57">
        <v>160.95</v>
      </c>
      <c r="R93" s="35">
        <f t="shared" si="9"/>
        <v>3.5542904337802232</v>
      </c>
      <c r="S93" s="37">
        <v>70</v>
      </c>
      <c r="T93" s="52"/>
    </row>
    <row r="94" spans="1:20" ht="0" customHeight="1" hidden="1">
      <c r="A94" s="40" t="s">
        <v>119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118</v>
      </c>
      <c r="P94" s="58">
        <v>0</v>
      </c>
      <c r="Q94" s="58"/>
      <c r="R94" s="31" t="e">
        <f t="shared" si="9"/>
        <v>#DIV/0!</v>
      </c>
      <c r="S94" s="44"/>
      <c r="T94" s="53"/>
    </row>
    <row r="95" spans="1:20" ht="21.75" customHeight="1" thickBot="1">
      <c r="A95" s="45" t="s">
        <v>101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9">
        <f>P14+P32+P36+P41+P52+P71+P74+P79+P89</f>
        <v>82286.92</v>
      </c>
      <c r="Q95" s="59">
        <f>Q14+Q32+Q36+Q41+Q52+Q71+Q74+Q79+Q89</f>
        <v>37152.659999999996</v>
      </c>
      <c r="R95" s="31">
        <f t="shared" si="9"/>
        <v>45.15014050835783</v>
      </c>
      <c r="S95" s="49">
        <v>18086</v>
      </c>
      <c r="T95" s="54">
        <v>209.459</v>
      </c>
    </row>
    <row r="96" spans="1:20" ht="13.5" customHeight="1" hidden="1" thickBot="1">
      <c r="A96" s="19" t="s">
        <v>102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2"/>
      <c r="Q96" s="22"/>
      <c r="R96" s="20"/>
      <c r="S96" s="20"/>
      <c r="T96" s="20"/>
    </row>
    <row r="97" spans="1:20" s="9" customFormat="1" ht="12.75" customHeight="1" hidden="1" thickBot="1">
      <c r="A97" s="3" t="s">
        <v>103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8"/>
      <c r="Q97" s="8"/>
      <c r="R97" s="4"/>
      <c r="S97" s="4"/>
      <c r="T97" s="4"/>
    </row>
    <row r="98" ht="21" customHeight="1">
      <c r="L98" s="10"/>
    </row>
    <row r="99" spans="1:20" ht="12.75" customHeight="1">
      <c r="A99" s="11"/>
      <c r="B99" s="12"/>
      <c r="C99" s="2"/>
      <c r="D99" s="2"/>
      <c r="E99" s="2"/>
      <c r="F99" t="s">
        <v>104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4"/>
      <c r="Q99" s="14"/>
      <c r="R99" s="12"/>
      <c r="S99" s="12"/>
      <c r="T99" s="12"/>
    </row>
    <row r="100" spans="1:20" ht="15" customHeight="1">
      <c r="A100" s="15"/>
      <c r="B100" s="12"/>
      <c r="C100" s="2"/>
      <c r="D100" s="2"/>
      <c r="E100" s="2"/>
      <c r="F100" t="s">
        <v>105</v>
      </c>
      <c r="G100" s="16">
        <f>2132.8</f>
        <v>2132.8</v>
      </c>
      <c r="M100" s="9"/>
      <c r="R100" s="12"/>
      <c r="S100" s="12"/>
      <c r="T100" s="12"/>
    </row>
    <row r="101" spans="1:20" ht="15" customHeight="1">
      <c r="A101" s="15"/>
      <c r="B101" s="12"/>
      <c r="C101" s="2"/>
      <c r="D101" s="2"/>
      <c r="E101" s="2"/>
      <c r="F101" t="s">
        <v>106</v>
      </c>
      <c r="G101" s="16">
        <v>99705</v>
      </c>
      <c r="M101" s="9"/>
      <c r="R101" s="12"/>
      <c r="S101" s="12"/>
      <c r="T101" s="12"/>
    </row>
    <row r="102" spans="1:20" ht="15" customHeight="1">
      <c r="A102" s="55"/>
      <c r="B102" s="12"/>
      <c r="C102" s="2"/>
      <c r="D102" s="2"/>
      <c r="E102" s="2"/>
      <c r="F102" t="s">
        <v>107</v>
      </c>
      <c r="G102" s="16">
        <v>19806.2</v>
      </c>
      <c r="J102" s="10"/>
      <c r="L102" s="10"/>
      <c r="M102" s="9"/>
      <c r="R102" s="12"/>
      <c r="S102" s="12"/>
      <c r="T102" s="12"/>
    </row>
    <row r="103" spans="1:20" ht="15" customHeight="1">
      <c r="A103" s="17"/>
      <c r="B103" s="12"/>
      <c r="C103" s="2"/>
      <c r="D103" s="2"/>
      <c r="E103" s="2"/>
      <c r="G103" s="14" t="e">
        <f>G95+G99+G100+G101+G102</f>
        <v>#REF!</v>
      </c>
      <c r="R103" s="12"/>
      <c r="S103" s="12"/>
      <c r="T103" s="12"/>
    </row>
    <row r="104" spans="1:20" ht="12.75" customHeight="1">
      <c r="A104" s="18"/>
      <c r="B104" s="12"/>
      <c r="C104" s="2"/>
      <c r="D104" s="2"/>
      <c r="E104" s="2"/>
      <c r="R104" s="12"/>
      <c r="S104" s="12"/>
      <c r="T104" s="12"/>
    </row>
    <row r="105" spans="1:20" ht="12.75" customHeight="1">
      <c r="A105" s="18"/>
      <c r="B105" s="12"/>
      <c r="C105" s="2"/>
      <c r="D105" s="2"/>
      <c r="E105" s="2"/>
      <c r="R105" s="12"/>
      <c r="S105" s="12"/>
      <c r="T105" s="12"/>
    </row>
    <row r="106" spans="2:20" ht="12.75">
      <c r="B106" s="12"/>
      <c r="C106" s="2"/>
      <c r="D106" s="2"/>
      <c r="E106" s="2"/>
      <c r="R106" s="12"/>
      <c r="S106" s="12"/>
      <c r="T106" s="12"/>
    </row>
    <row r="107" spans="1:20" ht="15">
      <c r="A107" s="18"/>
      <c r="B107" s="12"/>
      <c r="C107" s="2"/>
      <c r="D107" s="2"/>
      <c r="E107" s="2"/>
      <c r="R107" s="12"/>
      <c r="S107" s="12"/>
      <c r="T107" s="12"/>
    </row>
    <row r="108" spans="1:20" ht="15">
      <c r="A108" s="17"/>
      <c r="B108" s="12"/>
      <c r="C108" s="2"/>
      <c r="D108" s="2"/>
      <c r="E108" s="2"/>
      <c r="R108" s="12"/>
      <c r="S108" s="12"/>
      <c r="T108" s="12"/>
    </row>
    <row r="109" spans="1:20" ht="15">
      <c r="A109" s="18"/>
      <c r="B109" s="12"/>
      <c r="C109" s="2"/>
      <c r="D109" s="2"/>
      <c r="E109" s="2"/>
      <c r="R109" s="12"/>
      <c r="S109" s="12"/>
      <c r="T109" s="12"/>
    </row>
    <row r="110" spans="1:20" ht="15">
      <c r="A110" s="18"/>
      <c r="B110" s="12"/>
      <c r="C110" s="2"/>
      <c r="D110" s="2"/>
      <c r="E110" s="2"/>
      <c r="R110" s="12"/>
      <c r="S110" s="12"/>
      <c r="T110" s="12"/>
    </row>
    <row r="111" spans="1:20" ht="12.75">
      <c r="A111" s="2"/>
      <c r="B111" s="12"/>
      <c r="C111" s="2"/>
      <c r="D111" s="2"/>
      <c r="E111" s="2"/>
      <c r="R111" s="12"/>
      <c r="S111" s="12"/>
      <c r="T111" s="12"/>
    </row>
    <row r="112" spans="1:20" ht="15">
      <c r="A112" s="18"/>
      <c r="B112" s="12"/>
      <c r="C112" s="2"/>
      <c r="D112" s="2"/>
      <c r="E112" s="2"/>
      <c r="R112" s="12"/>
      <c r="S112" s="12"/>
      <c r="T112" s="12"/>
    </row>
    <row r="113" spans="1:20" ht="12.75">
      <c r="A113" s="2"/>
      <c r="B113" s="12"/>
      <c r="C113" s="2"/>
      <c r="D113" s="2"/>
      <c r="E113" s="2"/>
      <c r="R113" s="12"/>
      <c r="S113" s="12"/>
      <c r="T113" s="12"/>
    </row>
    <row r="114" spans="1:20" ht="12.75">
      <c r="A114" s="2"/>
      <c r="B114" s="12"/>
      <c r="C114" s="2"/>
      <c r="D114" s="2"/>
      <c r="E114" s="2"/>
      <c r="R114" s="12"/>
      <c r="S114" s="12"/>
      <c r="T114" s="12"/>
    </row>
    <row r="115" spans="1:20" ht="12.75">
      <c r="A115" s="2"/>
      <c r="B115" s="12"/>
      <c r="C115" s="2"/>
      <c r="D115" s="2"/>
      <c r="E115" s="2"/>
      <c r="R115" s="12"/>
      <c r="S115" s="12"/>
      <c r="T115" s="12"/>
    </row>
    <row r="116" spans="1:20" ht="12.75">
      <c r="A116" s="2"/>
      <c r="B116" s="12"/>
      <c r="C116" s="2"/>
      <c r="D116" s="2"/>
      <c r="E116" s="2"/>
      <c r="R116" s="12"/>
      <c r="S116" s="12"/>
      <c r="T116" s="12"/>
    </row>
    <row r="117" spans="1:20" ht="12.75">
      <c r="A117" s="2"/>
      <c r="B117" s="12"/>
      <c r="C117" s="2"/>
      <c r="D117" s="2"/>
      <c r="E117" s="2"/>
      <c r="R117" s="12"/>
      <c r="S117" s="12"/>
      <c r="T117" s="12"/>
    </row>
    <row r="118" spans="1:20" ht="12.75">
      <c r="A118" s="2"/>
      <c r="B118" s="12"/>
      <c r="C118" s="2"/>
      <c r="D118" s="2"/>
      <c r="E118" s="2"/>
      <c r="R118" s="12"/>
      <c r="S118" s="12"/>
      <c r="T118" s="12"/>
    </row>
    <row r="119" spans="1:20" ht="12.75">
      <c r="A119" s="2"/>
      <c r="B119" s="12"/>
      <c r="C119" s="2"/>
      <c r="D119" s="2"/>
      <c r="E119" s="2"/>
      <c r="R119" s="12"/>
      <c r="S119" s="12"/>
      <c r="T119" s="12"/>
    </row>
    <row r="120" spans="1:20" ht="12.75">
      <c r="A120" s="2"/>
      <c r="B120" s="12"/>
      <c r="C120" s="2"/>
      <c r="D120" s="2"/>
      <c r="E120" s="2"/>
      <c r="R120" s="12"/>
      <c r="S120" s="12"/>
      <c r="T120" s="12"/>
    </row>
    <row r="121" spans="1:20" ht="12.75">
      <c r="A121" s="2"/>
      <c r="B121" s="12"/>
      <c r="C121" s="2"/>
      <c r="D121" s="2"/>
      <c r="E121" s="2"/>
      <c r="R121" s="12"/>
      <c r="S121" s="12"/>
      <c r="T121" s="12"/>
    </row>
    <row r="122" spans="1:20" ht="12.75">
      <c r="A122" s="2"/>
      <c r="B122" s="12"/>
      <c r="C122" s="2"/>
      <c r="D122" s="2"/>
      <c r="E122" s="2"/>
      <c r="R122" s="12"/>
      <c r="S122" s="12"/>
      <c r="T122" s="12"/>
    </row>
    <row r="123" spans="1:20" ht="12.75">
      <c r="A123" s="2"/>
      <c r="B123" s="12"/>
      <c r="C123" s="2"/>
      <c r="D123" s="2"/>
      <c r="E123" s="2"/>
      <c r="R123" s="12"/>
      <c r="S123" s="12"/>
      <c r="T123" s="12"/>
    </row>
    <row r="124" spans="1:20" ht="12.75">
      <c r="A124" s="2"/>
      <c r="B124" s="12"/>
      <c r="C124" s="2"/>
      <c r="D124" s="2"/>
      <c r="E124" s="2"/>
      <c r="R124" s="12"/>
      <c r="S124" s="12"/>
      <c r="T124" s="12"/>
    </row>
    <row r="125" spans="1:20" ht="12.75">
      <c r="A125" s="2"/>
      <c r="B125" s="12"/>
      <c r="C125" s="2"/>
      <c r="D125" s="2"/>
      <c r="E125" s="2"/>
      <c r="R125" s="12"/>
      <c r="S125" s="12"/>
      <c r="T125" s="12"/>
    </row>
    <row r="126" spans="1:20" ht="12.75">
      <c r="A126" s="2"/>
      <c r="B126" s="12"/>
      <c r="C126" s="2"/>
      <c r="D126" s="2"/>
      <c r="E126" s="2"/>
      <c r="R126" s="12"/>
      <c r="S126" s="12"/>
      <c r="T126" s="12"/>
    </row>
    <row r="127" spans="1:20" ht="12.75">
      <c r="A127" s="2"/>
      <c r="B127" s="12"/>
      <c r="C127" s="2"/>
      <c r="D127" s="2"/>
      <c r="E127" s="2"/>
      <c r="R127" s="12"/>
      <c r="S127" s="12"/>
      <c r="T127" s="12"/>
    </row>
    <row r="128" spans="1:20" ht="12.75">
      <c r="A128" s="2"/>
      <c r="B128" s="12"/>
      <c r="C128" s="2"/>
      <c r="D128" s="2"/>
      <c r="E128" s="2"/>
      <c r="R128" s="12"/>
      <c r="S128" s="12"/>
      <c r="T128" s="12"/>
    </row>
    <row r="129" spans="1:20" ht="12.75">
      <c r="A129" s="2"/>
      <c r="B129" s="12"/>
      <c r="C129" s="2"/>
      <c r="D129" s="2"/>
      <c r="E129" s="2"/>
      <c r="R129" s="12"/>
      <c r="S129" s="12"/>
      <c r="T129" s="12"/>
    </row>
    <row r="130" spans="1:20" ht="12.75">
      <c r="A130" s="2"/>
      <c r="B130" s="12"/>
      <c r="C130" s="2"/>
      <c r="D130" s="2"/>
      <c r="E130" s="2"/>
      <c r="R130" s="12"/>
      <c r="S130" s="12"/>
      <c r="T130" s="12"/>
    </row>
    <row r="131" spans="1:20" ht="12.75">
      <c r="A131" s="2"/>
      <c r="B131" s="12"/>
      <c r="C131" s="2"/>
      <c r="D131" s="2"/>
      <c r="E131" s="2"/>
      <c r="R131" s="12"/>
      <c r="S131" s="12"/>
      <c r="T131" s="12"/>
    </row>
    <row r="132" spans="1:20" ht="12.75">
      <c r="A132" s="2"/>
      <c r="B132" s="12"/>
      <c r="C132" s="2"/>
      <c r="D132" s="2"/>
      <c r="E132" s="2"/>
      <c r="R132" s="12"/>
      <c r="S132" s="12"/>
      <c r="T132" s="12"/>
    </row>
    <row r="133" spans="1:20" ht="12.75">
      <c r="A133" s="2"/>
      <c r="B133" s="12"/>
      <c r="C133" s="2"/>
      <c r="D133" s="2"/>
      <c r="E133" s="2"/>
      <c r="R133" s="12"/>
      <c r="S133" s="12"/>
      <c r="T133" s="12"/>
    </row>
    <row r="134" spans="1:20" ht="12.75">
      <c r="A134" s="2"/>
      <c r="B134" s="12"/>
      <c r="C134" s="2"/>
      <c r="D134" s="2"/>
      <c r="E134" s="2"/>
      <c r="R134" s="12"/>
      <c r="S134" s="12"/>
      <c r="T134" s="12"/>
    </row>
    <row r="135" spans="1:20" ht="12.75">
      <c r="A135" s="2"/>
      <c r="B135" s="12"/>
      <c r="C135" s="2"/>
      <c r="D135" s="2"/>
      <c r="E135" s="2"/>
      <c r="R135" s="12"/>
      <c r="S135" s="12"/>
      <c r="T135" s="12"/>
    </row>
    <row r="136" spans="1:20" ht="12.75">
      <c r="A136" s="2"/>
      <c r="B136" s="12"/>
      <c r="C136" s="2"/>
      <c r="D136" s="2"/>
      <c r="E136" s="2"/>
      <c r="R136" s="12"/>
      <c r="S136" s="12"/>
      <c r="T136" s="12"/>
    </row>
    <row r="137" spans="1:20" ht="12.75">
      <c r="A137" s="2"/>
      <c r="B137" s="12"/>
      <c r="C137" s="2"/>
      <c r="D137" s="2"/>
      <c r="E137" s="2"/>
      <c r="R137" s="12"/>
      <c r="S137" s="12"/>
      <c r="T137" s="12"/>
    </row>
    <row r="138" spans="1:20" ht="12.75">
      <c r="A138" s="2"/>
      <c r="B138" s="12"/>
      <c r="C138" s="2"/>
      <c r="D138" s="2"/>
      <c r="E138" s="2"/>
      <c r="R138" s="12"/>
      <c r="S138" s="12"/>
      <c r="T138" s="12"/>
    </row>
    <row r="139" spans="1:20" ht="12.75">
      <c r="A139" s="2"/>
      <c r="B139" s="12"/>
      <c r="C139" s="2"/>
      <c r="D139" s="2"/>
      <c r="E139" s="2"/>
      <c r="R139" s="12"/>
      <c r="S139" s="12"/>
      <c r="T139" s="12"/>
    </row>
    <row r="140" spans="1:20" ht="12.75">
      <c r="A140" s="2"/>
      <c r="B140" s="12"/>
      <c r="C140" s="2"/>
      <c r="D140" s="2"/>
      <c r="E140" s="2"/>
      <c r="R140" s="12"/>
      <c r="S140" s="12"/>
      <c r="T140" s="12"/>
    </row>
    <row r="141" spans="1:20" ht="12.75">
      <c r="A141" s="2"/>
      <c r="B141" s="12"/>
      <c r="C141" s="2"/>
      <c r="D141" s="2"/>
      <c r="E141" s="2"/>
      <c r="R141" s="12"/>
      <c r="S141" s="12"/>
      <c r="T141" s="12"/>
    </row>
    <row r="142" spans="1:20" ht="12.75">
      <c r="A142" s="2"/>
      <c r="B142" s="12"/>
      <c r="C142" s="2"/>
      <c r="D142" s="2"/>
      <c r="E142" s="2"/>
      <c r="R142" s="12"/>
      <c r="S142" s="12"/>
      <c r="T142" s="12"/>
    </row>
    <row r="143" spans="1:20" ht="12.75">
      <c r="A143" s="2"/>
      <c r="B143" s="12"/>
      <c r="C143" s="2"/>
      <c r="D143" s="2"/>
      <c r="E143" s="2"/>
      <c r="R143" s="12"/>
      <c r="S143" s="12"/>
      <c r="T143" s="12"/>
    </row>
    <row r="144" spans="1:20" ht="12.75">
      <c r="A144" s="2"/>
      <c r="B144" s="12"/>
      <c r="C144" s="2"/>
      <c r="D144" s="2"/>
      <c r="E144" s="2"/>
      <c r="R144" s="12"/>
      <c r="S144" s="12"/>
      <c r="T144" s="12"/>
    </row>
    <row r="145" spans="1:20" ht="12.75">
      <c r="A145" s="2"/>
      <c r="B145" s="12"/>
      <c r="C145" s="2"/>
      <c r="D145" s="2"/>
      <c r="E145" s="2"/>
      <c r="R145" s="12"/>
      <c r="S145" s="12"/>
      <c r="T145" s="12"/>
    </row>
    <row r="146" spans="1:20" ht="12.75">
      <c r="A146" s="2"/>
      <c r="B146" s="12"/>
      <c r="C146" s="2"/>
      <c r="D146" s="2"/>
      <c r="E146" s="2"/>
      <c r="R146" s="12"/>
      <c r="S146" s="12"/>
      <c r="T146" s="12"/>
    </row>
    <row r="147" spans="1:20" ht="12.75">
      <c r="A147" s="2"/>
      <c r="B147" s="12"/>
      <c r="C147" s="2"/>
      <c r="D147" s="2"/>
      <c r="E147" s="2"/>
      <c r="R147" s="12"/>
      <c r="S147" s="12"/>
      <c r="T147" s="12"/>
    </row>
    <row r="148" spans="1:20" ht="12.75">
      <c r="A148" s="2"/>
      <c r="B148" s="12"/>
      <c r="C148" s="2"/>
      <c r="D148" s="2"/>
      <c r="E148" s="2"/>
      <c r="R148" s="12"/>
      <c r="S148" s="12"/>
      <c r="T148" s="12"/>
    </row>
    <row r="149" spans="1:20" ht="12.75">
      <c r="A149" s="2"/>
      <c r="B149" s="12"/>
      <c r="C149" s="2"/>
      <c r="D149" s="2"/>
      <c r="E149" s="2"/>
      <c r="R149" s="12"/>
      <c r="S149" s="12"/>
      <c r="T149" s="12"/>
    </row>
    <row r="150" spans="1:20" ht="12.75">
      <c r="A150" s="2"/>
      <c r="B150" s="12"/>
      <c r="C150" s="2"/>
      <c r="D150" s="2"/>
      <c r="E150" s="2"/>
      <c r="R150" s="12"/>
      <c r="S150" s="12"/>
      <c r="T150" s="12"/>
    </row>
    <row r="151" spans="1:20" ht="12.75">
      <c r="A151" s="2"/>
      <c r="B151" s="12"/>
      <c r="C151" s="2"/>
      <c r="D151" s="2"/>
      <c r="E151" s="2"/>
      <c r="R151" s="12"/>
      <c r="S151" s="12"/>
      <c r="T151" s="12"/>
    </row>
    <row r="152" spans="1:20" ht="12.75">
      <c r="A152" s="2"/>
      <c r="B152" s="12"/>
      <c r="C152" s="2"/>
      <c r="D152" s="2"/>
      <c r="E152" s="2"/>
      <c r="R152" s="12"/>
      <c r="S152" s="12"/>
      <c r="T152" s="12"/>
    </row>
    <row r="153" spans="1:20" ht="12.75">
      <c r="A153" s="2"/>
      <c r="B153" s="12"/>
      <c r="C153" s="2"/>
      <c r="D153" s="2"/>
      <c r="E153" s="2"/>
      <c r="R153" s="12"/>
      <c r="S153" s="12"/>
      <c r="T153" s="12"/>
    </row>
    <row r="154" spans="1:20" ht="12.75">
      <c r="A154" s="2"/>
      <c r="B154" s="12"/>
      <c r="C154" s="2"/>
      <c r="D154" s="2"/>
      <c r="E154" s="2"/>
      <c r="R154" s="12"/>
      <c r="S154" s="12"/>
      <c r="T154" s="12"/>
    </row>
    <row r="155" spans="1:20" ht="12.75">
      <c r="A155" s="2"/>
      <c r="B155" s="12"/>
      <c r="C155" s="2"/>
      <c r="D155" s="2"/>
      <c r="E155" s="2"/>
      <c r="R155" s="12"/>
      <c r="S155" s="12"/>
      <c r="T155" s="12"/>
    </row>
    <row r="156" spans="1:20" ht="12.75">
      <c r="A156" s="2"/>
      <c r="B156" s="12"/>
      <c r="C156" s="2"/>
      <c r="D156" s="2"/>
      <c r="E156" s="2"/>
      <c r="R156" s="12"/>
      <c r="S156" s="12"/>
      <c r="T156" s="12"/>
    </row>
    <row r="157" spans="1:20" ht="12.75">
      <c r="A157" s="2"/>
      <c r="B157" s="12"/>
      <c r="C157" s="2"/>
      <c r="D157" s="2"/>
      <c r="E157" s="2"/>
      <c r="R157" s="12"/>
      <c r="S157" s="12"/>
      <c r="T157" s="12"/>
    </row>
    <row r="158" spans="1:20" ht="12.75">
      <c r="A158" s="2"/>
      <c r="B158" s="12"/>
      <c r="C158" s="2"/>
      <c r="D158" s="2"/>
      <c r="E158" s="2"/>
      <c r="R158" s="12"/>
      <c r="S158" s="12"/>
      <c r="T158" s="12"/>
    </row>
    <row r="159" spans="1:20" ht="12.75">
      <c r="A159" s="2"/>
      <c r="B159" s="12"/>
      <c r="C159" s="2"/>
      <c r="D159" s="2"/>
      <c r="E159" s="2"/>
      <c r="R159" s="12"/>
      <c r="S159" s="12"/>
      <c r="T159" s="12"/>
    </row>
    <row r="160" spans="1:20" ht="12.75">
      <c r="A160" s="2"/>
      <c r="B160" s="12"/>
      <c r="C160" s="2"/>
      <c r="D160" s="2"/>
      <c r="E160" s="2"/>
      <c r="R160" s="12"/>
      <c r="S160" s="12"/>
      <c r="T160" s="12"/>
    </row>
    <row r="161" spans="1:20" ht="12.75">
      <c r="A161" s="2"/>
      <c r="B161" s="12"/>
      <c r="C161" s="2"/>
      <c r="D161" s="2"/>
      <c r="E161" s="2"/>
      <c r="R161" s="12"/>
      <c r="S161" s="12"/>
      <c r="T161" s="12"/>
    </row>
    <row r="162" spans="1:20" ht="12.75">
      <c r="A162" s="2"/>
      <c r="B162" s="12"/>
      <c r="C162" s="2"/>
      <c r="D162" s="2"/>
      <c r="E162" s="2"/>
      <c r="R162" s="12"/>
      <c r="S162" s="12"/>
      <c r="T162" s="12"/>
    </row>
    <row r="163" spans="1:20" ht="12.75">
      <c r="A163" s="2"/>
      <c r="B163" s="12"/>
      <c r="C163" s="2"/>
      <c r="D163" s="2"/>
      <c r="E163" s="2"/>
      <c r="R163" s="12"/>
      <c r="S163" s="12"/>
      <c r="T163" s="12"/>
    </row>
    <row r="164" spans="1:20" ht="12.75">
      <c r="A164" s="2"/>
      <c r="B164" s="12"/>
      <c r="C164" s="2"/>
      <c r="D164" s="2"/>
      <c r="E164" s="2"/>
      <c r="R164" s="12"/>
      <c r="S164" s="12"/>
      <c r="T164" s="12"/>
    </row>
    <row r="165" spans="1:20" ht="12.75">
      <c r="A165" s="2"/>
      <c r="B165" s="12"/>
      <c r="C165" s="2"/>
      <c r="D165" s="2"/>
      <c r="E165" s="2"/>
      <c r="R165" s="12"/>
      <c r="S165" s="12"/>
      <c r="T165" s="12"/>
    </row>
    <row r="166" spans="1:20" ht="12.75">
      <c r="A166" s="2"/>
      <c r="B166" s="12"/>
      <c r="C166" s="2"/>
      <c r="D166" s="2"/>
      <c r="E166" s="2"/>
      <c r="R166" s="12"/>
      <c r="S166" s="12"/>
      <c r="T166" s="12"/>
    </row>
    <row r="167" spans="1:20" ht="12.75">
      <c r="A167" s="2"/>
      <c r="B167" s="12"/>
      <c r="C167" s="2"/>
      <c r="D167" s="2"/>
      <c r="E167" s="2"/>
      <c r="R167" s="12"/>
      <c r="S167" s="12"/>
      <c r="T167" s="12"/>
    </row>
    <row r="168" spans="1:20" ht="12.75">
      <c r="A168" s="2"/>
      <c r="B168" s="12"/>
      <c r="C168" s="2"/>
      <c r="D168" s="2"/>
      <c r="E168" s="2"/>
      <c r="R168" s="12"/>
      <c r="S168" s="12"/>
      <c r="T168" s="12"/>
    </row>
    <row r="169" spans="1:20" ht="12.75">
      <c r="A169" s="2"/>
      <c r="B169" s="12"/>
      <c r="C169" s="2"/>
      <c r="D169" s="2"/>
      <c r="E169" s="2"/>
      <c r="R169" s="12"/>
      <c r="S169" s="12"/>
      <c r="T169" s="12"/>
    </row>
    <row r="170" spans="1:20" ht="12.75">
      <c r="A170" s="2"/>
      <c r="B170" s="12"/>
      <c r="C170" s="2"/>
      <c r="D170" s="2"/>
      <c r="E170" s="2"/>
      <c r="R170" s="12"/>
      <c r="S170" s="12"/>
      <c r="T170" s="12"/>
    </row>
    <row r="171" spans="1:20" ht="12.75">
      <c r="A171" s="2"/>
      <c r="B171" s="12"/>
      <c r="C171" s="2"/>
      <c r="D171" s="2"/>
      <c r="E171" s="2"/>
      <c r="R171" s="12"/>
      <c r="S171" s="12"/>
      <c r="T171" s="12"/>
    </row>
    <row r="172" spans="1:20" ht="12.75">
      <c r="A172" s="2"/>
      <c r="B172" s="12"/>
      <c r="C172" s="2"/>
      <c r="D172" s="2"/>
      <c r="E172" s="2"/>
      <c r="R172" s="12"/>
      <c r="S172" s="12"/>
      <c r="T172" s="12"/>
    </row>
    <row r="173" spans="1:20" ht="12.75">
      <c r="A173" s="2"/>
      <c r="B173" s="12"/>
      <c r="C173" s="2"/>
      <c r="D173" s="2"/>
      <c r="E173" s="2"/>
      <c r="R173" s="12"/>
      <c r="S173" s="12"/>
      <c r="T173" s="12"/>
    </row>
    <row r="174" spans="1:20" ht="12.75">
      <c r="A174" s="2"/>
      <c r="B174" s="12"/>
      <c r="C174" s="2"/>
      <c r="D174" s="2"/>
      <c r="E174" s="2"/>
      <c r="R174" s="12"/>
      <c r="S174" s="12"/>
      <c r="T174" s="12"/>
    </row>
    <row r="175" spans="1:20" ht="12.75">
      <c r="A175" s="2"/>
      <c r="B175" s="12"/>
      <c r="C175" s="2"/>
      <c r="D175" s="2"/>
      <c r="E175" s="2"/>
      <c r="R175" s="12"/>
      <c r="S175" s="12"/>
      <c r="T175" s="12"/>
    </row>
    <row r="176" spans="1:20" ht="12.75">
      <c r="A176" s="2"/>
      <c r="B176" s="12"/>
      <c r="C176" s="2"/>
      <c r="D176" s="2"/>
      <c r="E176" s="2"/>
      <c r="R176" s="12"/>
      <c r="S176" s="12"/>
      <c r="T176" s="12"/>
    </row>
    <row r="177" spans="1:20" ht="12.75">
      <c r="A177" s="2"/>
      <c r="B177" s="12"/>
      <c r="C177" s="2"/>
      <c r="D177" s="2"/>
      <c r="E177" s="2"/>
      <c r="R177" s="12"/>
      <c r="S177" s="12"/>
      <c r="T177" s="12"/>
    </row>
    <row r="178" spans="1:20" ht="12.75">
      <c r="A178" s="2"/>
      <c r="B178" s="12"/>
      <c r="C178" s="2"/>
      <c r="D178" s="2"/>
      <c r="E178" s="2"/>
      <c r="R178" s="12"/>
      <c r="S178" s="12"/>
      <c r="T178" s="12"/>
    </row>
    <row r="179" spans="1:20" ht="12.75">
      <c r="A179" s="2"/>
      <c r="B179" s="12"/>
      <c r="C179" s="2"/>
      <c r="D179" s="2"/>
      <c r="E179" s="2"/>
      <c r="R179" s="12"/>
      <c r="S179" s="12"/>
      <c r="T179" s="12"/>
    </row>
  </sheetData>
  <sheetProtection/>
  <mergeCells count="27">
    <mergeCell ref="R10:R13"/>
    <mergeCell ref="T10:T12"/>
    <mergeCell ref="C10:E13"/>
    <mergeCell ref="F10:F13"/>
    <mergeCell ref="B10:B13"/>
    <mergeCell ref="G11:G12"/>
    <mergeCell ref="S10:S12"/>
    <mergeCell ref="J10:J12"/>
    <mergeCell ref="H11:H12"/>
    <mergeCell ref="L10:N10"/>
    <mergeCell ref="B1:T1"/>
    <mergeCell ref="B2:T2"/>
    <mergeCell ref="B3:T3"/>
    <mergeCell ref="B4:T4"/>
    <mergeCell ref="O10:O13"/>
    <mergeCell ref="B5:T5"/>
    <mergeCell ref="A8:T8"/>
    <mergeCell ref="A10:A13"/>
    <mergeCell ref="A9:T9"/>
    <mergeCell ref="K10:K12"/>
    <mergeCell ref="M11:M12"/>
    <mergeCell ref="N11:N12"/>
    <mergeCell ref="P10:P13"/>
    <mergeCell ref="Q10:Q12"/>
    <mergeCell ref="I11:I12"/>
    <mergeCell ref="L11:L12"/>
    <mergeCell ref="G10:I10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2019-10-23T15:18:54Z</cp:lastPrinted>
  <dcterms:created xsi:type="dcterms:W3CDTF">2007-10-24T16:54:59Z</dcterms:created>
  <dcterms:modified xsi:type="dcterms:W3CDTF">2019-11-01T07:50:21Z</dcterms:modified>
  <cp:category/>
  <cp:version/>
  <cp:contentType/>
  <cp:contentStatus/>
</cp:coreProperties>
</file>