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<sst xmlns="http://schemas.openxmlformats.org/spreadsheetml/2006/main" count="89" uniqueCount="88">
  <si>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Код дохода по КД</t>
  </si>
  <si>
    <t>Наименование показателя</t>
  </si>
  <si>
    <t xml:space="preserve"> Бюджет 2021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</si>
  <si>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</si>
  <si>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</si>
  <si>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</si>
  <si>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</si>
  <si>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</si>
  <si>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</si>
  <si>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</si>
  <si>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</si>
  <si>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</si>
  <si>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</si>
  <si>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</si>
  <si>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</si>
  <si>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</si>
  <si>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</si>
  <si>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</si>
  <si>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</si>
  <si>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</si>
  <si>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</si>
  <si>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</si>
  <si>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</si>
  <si>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</si>
  <si>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</si>
  <si>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</si>
  <si>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</si>
  <si>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</si>
  <si>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</si>
  <si>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</si>
  <si>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</si>
  <si>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</si>
  <si>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</si>
  <si>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</si>
  <si>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</si>
  <si>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</si>
  <si>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</si>
  <si>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</si>
  <si>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</si>
  <si>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</si>
  <si>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</si>
  <si>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</si>
  <si>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</si>
  <si>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607 2 02 15001 10 0000 150</t>
  </si>
  <si>
    <t>Дотации бюджетам сельских поселений на выравнивание бюджетной обеспеченности</t>
  </si>
  <si>
    <t>607 2 02 20000 10 0000 150</t>
  </si>
  <si>
    <t xml:space="preserve">Субсидии бюджетам субъектов Российской Федерации и муниципальных образований 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</si>
  <si>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</si>
  <si>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</si>
  <si>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</si>
  <si>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</si>
  <si>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</si>
  <si>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</si>
  <si>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</si>
  <si>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</si>
  <si>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</si>
  <si>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</si>
  <si>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</si>
  <si>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</si>
  <si>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</si>
  <si>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</si>
  <si>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</si>
  <si>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</si>
  <si>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</si>
  <si>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</si>
  <si>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</si>
  <si>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</si>
  <si>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607 2 02 20216 10 0000 150</t>
  </si>
  <si>
    <t>607  2 02 20299 10 0000 150</t>
  </si>
  <si>
    <t>607 2 02 20302 10 0000 150</t>
  </si>
  <si>
    <t>Поступления доходов в бюджет Елизаветинского сельского поселения  за 1 квартал 2021 года</t>
  </si>
  <si>
    <t>% исполнения</t>
  </si>
  <si>
    <t>182 1 01 02080 01 0000 110</t>
  </si>
  <si>
    <t>Налог на доходы физических лицчасти суммыналога, превыщающей 650000 рублей, относящейся к части налоговой базы, превышающей 5000000 рублей ( сумма платежа перерасчеты, недоимки)</t>
  </si>
  <si>
    <t>100 1 03 02231 01 0000 110</t>
  </si>
  <si>
    <t>100 1 03 02241 01 0000 110</t>
  </si>
  <si>
    <t>100 1 03 02251 01 0000 110</t>
  </si>
  <si>
    <t>101 1 03 02261 01 0000 110</t>
  </si>
  <si>
    <t>Невыясненные поступления</t>
  </si>
  <si>
    <t>Невыясненные поступления , зачисляемые в бюджеты сельских поселений</t>
  </si>
  <si>
    <t>607 117 01050 10 0000 180</t>
  </si>
  <si>
    <t>607 1 17 00000 00 0000 000</t>
  </si>
  <si>
    <t>100 1 05 030000 00 0000 110</t>
  </si>
  <si>
    <t>НАЛОГИ НА СОВОКУПНЫЙ ДОХОД</t>
  </si>
  <si>
    <t>100 1 05 030100 10 0000 110</t>
  </si>
  <si>
    <t>Единый сельскохозяйственный налог</t>
  </si>
  <si>
    <t>Исполнено           за 1 квартал 2021 года (тыс. руб.)</t>
  </si>
  <si>
    <r>
      <t xml:space="preserve">                                                                                                              Приложение 2</t>
    </r>
    <r>
      <rPr>
        <sz val="10"/>
        <rFont val="Calibri"/>
        <family val="2"/>
      </rPr>
      <t xml:space="preserve"> к решению совета депутатов  Елизаветинского сельского поселения                                                                          от 27.05.2021г. № 113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</si>
</sst>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3" borderId="11" xfId="33" applyNumberFormat="1" applyFont="1" applyFill="1" applyBorder="1" applyAlignment="1">
      <alignment horizontal="center" vertical="center" wrapText="1" readingOrder="1"/>
      <protection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2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0" xfId="0" applyNumberFormat="1" applyFont="1" applyFill="1" applyBorder="1" applyAlignment="1">
      <alignment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2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Font="1" applyBorder="1" applyAlignment="1">
      <alignment horizontal="left" vertical="center" wrapText="1" readingOrder="1"/>
      <protection/>
    </xf>
    <xf numFmtId="0" fontId="9" fillId="0" borderId="11" xfId="33" applyFont="1" applyBorder="1" applyAlignment="1">
      <alignment horizontal="left" vertical="center" wrapText="1" readingOrder="1"/>
      <protection/>
    </xf>
    <xf numFmtId="2" fontId="7" fillId="0" borderId="11" xfId="33" applyNumberFormat="1" applyFont="1" applyBorder="1" applyAlignment="1">
      <alignment horizontal="center" vertical="center" wrapText="1" readingOrder="1"/>
      <protection/>
    </xf>
    <xf numFmtId="0" fontId="10" fillId="0" borderId="11" xfId="33" applyFont="1" applyBorder="1" applyAlignment="1">
      <alignment horizontal="left" vertical="center" wrapText="1" readingOrder="1"/>
      <protection/>
    </xf>
    <xf numFmtId="2" fontId="10" fillId="0" borderId="11" xfId="33" applyNumberFormat="1" applyFont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Font="1" applyBorder="1" applyAlignment="1">
      <alignment horizontal="center" vertical="center" wrapText="1" readingOrder="1"/>
      <protection/>
    </xf>
    <xf numFmtId="2" fontId="0" fillId="0" borderId="0" xfId="0" applyNumberFormat="1" applyAlignment="1">
      <alignment/>
    </xf>
    <xf numFmtId="164" fontId="7" fillId="0" borderId="11" xfId="33" applyNumberFormat="1" applyFont="1" applyFill="1" applyBorder="1" applyAlignment="1">
      <alignment horizontal="center" vertical="center" wrapText="1" readingOrder="1"/>
      <protection/>
    </xf>
    <xf numFmtId="164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0" xfId="0" applyFont="1" applyAlignment="1">
      <alignment/>
    </xf>
    <xf numFmtId="0" fontId="12" fillId="0" borderId="11" xfId="33" applyFont="1" applyBorder="1" applyAlignment="1">
      <alignment horizontal="left" vertical="center" wrapText="1" readingOrder="1"/>
      <protection/>
    </xf>
    <xf numFmtId="0" fontId="7" fillId="33" borderId="13" xfId="33" applyNumberFormat="1" applyFont="1" applyFill="1" applyBorder="1" applyAlignment="1">
      <alignment horizontal="center" vertical="center" wrapText="1" readingOrder="1"/>
      <protection/>
    </xf>
    <xf numFmtId="0" fontId="13" fillId="0" borderId="11" xfId="33" applyNumberFormat="1" applyFont="1" applyFill="1" applyBorder="1" applyAlignment="1">
      <alignment horizontal="left" vertical="center" wrapText="1" readingOrder="1"/>
      <protection/>
    </xf>
    <xf numFmtId="0" fontId="13" fillId="0" borderId="11" xfId="33" applyFont="1" applyBorder="1" applyAlignment="1">
      <alignment horizontal="left" vertical="center" wrapText="1" readingOrder="1"/>
      <protection/>
    </xf>
    <xf numFmtId="0" fontId="13" fillId="0" borderId="11" xfId="33" applyNumberFormat="1" applyFont="1" applyFill="1" applyBorder="1" applyAlignment="1">
      <alignment horizontal="center" vertical="center" wrapText="1" readingOrder="1"/>
      <protection/>
    </xf>
    <xf numFmtId="0" fontId="13" fillId="0" borderId="11" xfId="33" applyFont="1" applyBorder="1" applyAlignment="1">
      <alignment horizontal="center" vertical="center" wrapText="1" readingOrder="1"/>
      <protection/>
    </xf>
    <xf numFmtId="49" fontId="3" fillId="0" borderId="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29.421875" style="1" customWidth="1"/>
    <col min="2" max="2" width="45.7109375" style="1" customWidth="1"/>
    <col min="3" max="3" width="14.00390625" style="1" customWidth="1"/>
    <col min="4" max="4" width="15.7109375" style="1" customWidth="1"/>
    <col min="5" max="5" width="15.28125" style="1" customWidth="1"/>
    <col min="11" max="11" width="14.00390625" style="1" customWidth="1"/>
  </cols>
  <sheetData>
    <row r="1" spans="1:6" ht="27.75" customHeight="1">
      <c r="A1" s="34" t="s">
        <v>87</v>
      </c>
      <c r="B1" s="34"/>
      <c r="C1" s="34"/>
      <c r="D1" s="34"/>
      <c r="E1" s="34"/>
      <c r="F1" s="2"/>
    </row>
    <row r="2" spans="1:6" ht="57" customHeight="1">
      <c r="A2" s="3"/>
      <c r="B2" s="35" t="s">
        <v>70</v>
      </c>
      <c r="C2" s="36"/>
      <c r="D2" s="4"/>
      <c r="E2" s="4"/>
      <c r="F2" s="2"/>
    </row>
    <row r="3" spans="1:5" ht="53.25" customHeight="1">
      <c r="A3" s="5" t="s">
        <v>0</v>
      </c>
      <c r="B3" s="6" t="s">
        <v>1</v>
      </c>
      <c r="C3" s="5" t="s">
        <v>2</v>
      </c>
      <c r="D3" s="29" t="s">
        <v>86</v>
      </c>
      <c r="E3" s="5" t="s">
        <v>71</v>
      </c>
    </row>
    <row r="4" spans="1:5" ht="40.5">
      <c r="A4" s="7"/>
      <c r="B4" s="8" t="s">
        <v>3</v>
      </c>
      <c r="C4" s="9">
        <f>C5+C23</f>
        <v>17124.17</v>
      </c>
      <c r="D4" s="9">
        <f>D5+D23</f>
        <v>3071.5699999999997</v>
      </c>
      <c r="E4" s="25">
        <f>D4/C4*100</f>
        <v>17.937044539968944</v>
      </c>
    </row>
    <row r="5" spans="1:5" ht="20.25">
      <c r="A5" s="7"/>
      <c r="B5" s="8" t="s">
        <v>4</v>
      </c>
      <c r="C5" s="9">
        <f>C6+C11+C20+C18</f>
        <v>15063</v>
      </c>
      <c r="D5" s="9">
        <f>D6+D11+D16+D18+D20</f>
        <v>2697.5299999999997</v>
      </c>
      <c r="E5" s="25">
        <f aca="true" t="shared" si="0" ref="E5:E46">D5/C5*100</f>
        <v>17.908318396069838</v>
      </c>
    </row>
    <row r="6" spans="1:6" ht="26.25" customHeight="1">
      <c r="A6" s="10" t="s">
        <v>5</v>
      </c>
      <c r="B6" s="11" t="s">
        <v>6</v>
      </c>
      <c r="C6" s="9">
        <f>C7+C8+C9</f>
        <v>3100</v>
      </c>
      <c r="D6" s="9">
        <f>D7+D8+D9+D10</f>
        <v>745.57</v>
      </c>
      <c r="E6" s="25">
        <f t="shared" si="0"/>
        <v>24.050645161290323</v>
      </c>
      <c r="F6" s="12"/>
    </row>
    <row r="7" spans="1:5" ht="68.25" customHeight="1">
      <c r="A7" s="13" t="s">
        <v>7</v>
      </c>
      <c r="B7" s="30" t="s">
        <v>8</v>
      </c>
      <c r="C7" s="14">
        <v>3030</v>
      </c>
      <c r="D7" s="14">
        <v>769.5</v>
      </c>
      <c r="E7" s="26">
        <f t="shared" si="0"/>
        <v>25.396039603960396</v>
      </c>
    </row>
    <row r="8" spans="1:5" ht="96">
      <c r="A8" s="13" t="s">
        <v>9</v>
      </c>
      <c r="B8" s="30" t="s">
        <v>10</v>
      </c>
      <c r="C8" s="14">
        <v>10</v>
      </c>
      <c r="D8" s="14">
        <v>1</v>
      </c>
      <c r="E8" s="26">
        <f t="shared" si="0"/>
        <v>10</v>
      </c>
    </row>
    <row r="9" spans="1:5" ht="36">
      <c r="A9" s="13" t="s">
        <v>11</v>
      </c>
      <c r="B9" s="30" t="s">
        <v>12</v>
      </c>
      <c r="C9" s="14">
        <v>60</v>
      </c>
      <c r="D9" s="14">
        <v>-25.03</v>
      </c>
      <c r="E9" s="26">
        <f t="shared" si="0"/>
        <v>-41.71666666666667</v>
      </c>
    </row>
    <row r="10" spans="1:5" ht="48">
      <c r="A10" s="13" t="s">
        <v>72</v>
      </c>
      <c r="B10" s="30" t="s">
        <v>73</v>
      </c>
      <c r="C10" s="14"/>
      <c r="D10" s="14">
        <v>0.1</v>
      </c>
      <c r="E10" s="26"/>
    </row>
    <row r="11" spans="1:5" ht="47.25">
      <c r="A11" s="10" t="s">
        <v>13</v>
      </c>
      <c r="B11" s="11" t="s">
        <v>14</v>
      </c>
      <c r="C11" s="9">
        <v>3268</v>
      </c>
      <c r="D11" s="9">
        <f>D12+D13+D14+D15</f>
        <v>790.06</v>
      </c>
      <c r="E11" s="25">
        <f t="shared" si="0"/>
        <v>24.17564259485924</v>
      </c>
    </row>
    <row r="12" spans="1:5" ht="54.75" customHeight="1">
      <c r="A12" s="13" t="s">
        <v>74</v>
      </c>
      <c r="B12" s="30" t="s">
        <v>15</v>
      </c>
      <c r="C12" s="14">
        <v>1283</v>
      </c>
      <c r="D12" s="14">
        <v>354.56</v>
      </c>
      <c r="E12" s="25">
        <f t="shared" si="0"/>
        <v>27.635229929851914</v>
      </c>
    </row>
    <row r="13" spans="1:5" ht="75.75" customHeight="1">
      <c r="A13" s="13" t="s">
        <v>75</v>
      </c>
      <c r="B13" s="30" t="s">
        <v>16</v>
      </c>
      <c r="C13" s="14">
        <v>14</v>
      </c>
      <c r="D13" s="14">
        <v>2.49</v>
      </c>
      <c r="E13" s="25">
        <f t="shared" si="0"/>
        <v>17.78571428571429</v>
      </c>
    </row>
    <row r="14" spans="1:5" ht="60">
      <c r="A14" s="13" t="s">
        <v>76</v>
      </c>
      <c r="B14" s="30" t="s">
        <v>17</v>
      </c>
      <c r="C14" s="14">
        <v>1971</v>
      </c>
      <c r="D14" s="14">
        <v>496.33</v>
      </c>
      <c r="E14" s="25">
        <f t="shared" si="0"/>
        <v>25.181633688483</v>
      </c>
    </row>
    <row r="15" spans="1:5" ht="66" customHeight="1">
      <c r="A15" s="13" t="s">
        <v>77</v>
      </c>
      <c r="B15" s="30" t="s">
        <v>17</v>
      </c>
      <c r="C15" s="14"/>
      <c r="D15" s="14">
        <v>-63.32</v>
      </c>
      <c r="E15" s="25"/>
    </row>
    <row r="16" spans="1:5" ht="15">
      <c r="A16" s="27" t="s">
        <v>82</v>
      </c>
      <c r="B16" s="23" t="s">
        <v>83</v>
      </c>
      <c r="C16" s="14"/>
      <c r="D16" s="9">
        <v>34.17</v>
      </c>
      <c r="E16" s="25"/>
    </row>
    <row r="17" spans="1:5" ht="15.75">
      <c r="A17" s="18" t="s">
        <v>84</v>
      </c>
      <c r="B17" s="28" t="s">
        <v>85</v>
      </c>
      <c r="C17" s="14"/>
      <c r="D17" s="14">
        <v>34.17</v>
      </c>
      <c r="E17" s="25"/>
    </row>
    <row r="18" spans="1:5" ht="15.75">
      <c r="A18" s="10" t="s">
        <v>18</v>
      </c>
      <c r="B18" s="11" t="s">
        <v>19</v>
      </c>
      <c r="C18" s="9">
        <v>865</v>
      </c>
      <c r="D18" s="9">
        <v>56.36</v>
      </c>
      <c r="E18" s="25">
        <f t="shared" si="0"/>
        <v>6.5156069364161855</v>
      </c>
    </row>
    <row r="19" spans="1:5" ht="36">
      <c r="A19" s="13" t="s">
        <v>20</v>
      </c>
      <c r="B19" s="30" t="s">
        <v>21</v>
      </c>
      <c r="C19" s="14">
        <v>865</v>
      </c>
      <c r="D19" s="14">
        <v>56.36</v>
      </c>
      <c r="E19" s="25">
        <f t="shared" si="0"/>
        <v>6.5156069364161855</v>
      </c>
    </row>
    <row r="20" spans="1:5" ht="15.75">
      <c r="A20" s="10" t="s">
        <v>22</v>
      </c>
      <c r="B20" s="11" t="s">
        <v>23</v>
      </c>
      <c r="C20" s="9">
        <v>7830</v>
      </c>
      <c r="D20" s="9">
        <f>D21+D22</f>
        <v>1071.37</v>
      </c>
      <c r="E20" s="25">
        <f t="shared" si="0"/>
        <v>13.682886334610473</v>
      </c>
    </row>
    <row r="21" spans="1:5" ht="24">
      <c r="A21" s="13" t="s">
        <v>24</v>
      </c>
      <c r="B21" s="30" t="s">
        <v>25</v>
      </c>
      <c r="C21" s="14">
        <v>3200</v>
      </c>
      <c r="D21" s="14">
        <v>759.1</v>
      </c>
      <c r="E21" s="25">
        <f t="shared" si="0"/>
        <v>23.721875</v>
      </c>
    </row>
    <row r="22" spans="1:5" ht="24">
      <c r="A22" s="13" t="s">
        <v>26</v>
      </c>
      <c r="B22" s="30" t="s">
        <v>27</v>
      </c>
      <c r="C22" s="14">
        <v>4630</v>
      </c>
      <c r="D22" s="14">
        <v>312.27</v>
      </c>
      <c r="E22" s="25">
        <f t="shared" si="0"/>
        <v>6.744492440604752</v>
      </c>
    </row>
    <row r="23" spans="1:5" ht="20.25">
      <c r="A23" s="13"/>
      <c r="B23" s="8" t="s">
        <v>28</v>
      </c>
      <c r="C23" s="9">
        <f>C24+C27</f>
        <v>2061.17</v>
      </c>
      <c r="D23" s="9">
        <f>D24+D29</f>
        <v>374.03999999999996</v>
      </c>
      <c r="E23" s="25">
        <f t="shared" si="0"/>
        <v>18.14697477646191</v>
      </c>
    </row>
    <row r="24" spans="1:5" ht="75" customHeight="1">
      <c r="A24" s="10" t="s">
        <v>29</v>
      </c>
      <c r="B24" s="11" t="s">
        <v>30</v>
      </c>
      <c r="C24" s="9">
        <f>C25+C26</f>
        <v>1411.17</v>
      </c>
      <c r="D24" s="9">
        <f>D25+D26</f>
        <v>362.27</v>
      </c>
      <c r="E24" s="25">
        <f t="shared" si="0"/>
        <v>25.671605830622813</v>
      </c>
    </row>
    <row r="25" spans="1:5" ht="33" customHeight="1">
      <c r="A25" s="13" t="s">
        <v>31</v>
      </c>
      <c r="B25" s="30" t="s">
        <v>32</v>
      </c>
      <c r="C25" s="14">
        <v>411.17</v>
      </c>
      <c r="D25" s="14">
        <v>102.31</v>
      </c>
      <c r="E25" s="25">
        <f t="shared" si="0"/>
        <v>24.8826519444512</v>
      </c>
    </row>
    <row r="26" spans="1:5" ht="67.5" customHeight="1">
      <c r="A26" s="13" t="s">
        <v>33</v>
      </c>
      <c r="B26" s="30" t="s">
        <v>34</v>
      </c>
      <c r="C26" s="14">
        <v>1000</v>
      </c>
      <c r="D26" s="14">
        <v>259.96</v>
      </c>
      <c r="E26" s="25">
        <f t="shared" si="0"/>
        <v>25.995999999999995</v>
      </c>
    </row>
    <row r="27" spans="1:5" ht="31.5">
      <c r="A27" s="15" t="s">
        <v>35</v>
      </c>
      <c r="B27" s="16" t="s">
        <v>36</v>
      </c>
      <c r="C27" s="17">
        <v>650</v>
      </c>
      <c r="D27" s="17">
        <v>0</v>
      </c>
      <c r="E27" s="25">
        <f t="shared" si="0"/>
        <v>0</v>
      </c>
    </row>
    <row r="28" spans="1:5" ht="45" customHeight="1">
      <c r="A28" s="18" t="s">
        <v>37</v>
      </c>
      <c r="B28" s="31" t="s">
        <v>38</v>
      </c>
      <c r="C28" s="19">
        <v>650</v>
      </c>
      <c r="D28" s="19">
        <v>0</v>
      </c>
      <c r="E28" s="25">
        <f t="shared" si="0"/>
        <v>0</v>
      </c>
    </row>
    <row r="29" spans="1:5" ht="15">
      <c r="A29" s="15" t="s">
        <v>81</v>
      </c>
      <c r="B29" s="15" t="s">
        <v>78</v>
      </c>
      <c r="C29" s="19"/>
      <c r="D29" s="17">
        <v>11.77</v>
      </c>
      <c r="E29" s="25"/>
    </row>
    <row r="30" spans="1:5" ht="25.5">
      <c r="A30" s="18" t="s">
        <v>80</v>
      </c>
      <c r="B30" s="18" t="s">
        <v>79</v>
      </c>
      <c r="C30" s="19"/>
      <c r="D30" s="19">
        <v>11.77</v>
      </c>
      <c r="E30" s="25"/>
    </row>
    <row r="31" spans="1:5" ht="15.75">
      <c r="A31" s="10" t="s">
        <v>39</v>
      </c>
      <c r="B31" s="11" t="s">
        <v>40</v>
      </c>
      <c r="C31" s="9">
        <f>C32+C44</f>
        <v>46274.11</v>
      </c>
      <c r="D31" s="9">
        <f>D32</f>
        <v>6959.37</v>
      </c>
      <c r="E31" s="25">
        <f t="shared" si="0"/>
        <v>15.039446463692116</v>
      </c>
    </row>
    <row r="32" spans="1:6" ht="63">
      <c r="A32" s="10" t="s">
        <v>41</v>
      </c>
      <c r="B32" s="11" t="s">
        <v>42</v>
      </c>
      <c r="C32" s="9">
        <f>C33+C34+C39+C42</f>
        <v>46239.11</v>
      </c>
      <c r="D32" s="9">
        <f>D33+D34+D39+D42</f>
        <v>6959.37</v>
      </c>
      <c r="E32" s="25">
        <f t="shared" si="0"/>
        <v>15.050830346864375</v>
      </c>
      <c r="F32" s="12"/>
    </row>
    <row r="33" spans="1:5" ht="25.5">
      <c r="A33" s="20" t="s">
        <v>43</v>
      </c>
      <c r="B33" s="20" t="s">
        <v>44</v>
      </c>
      <c r="C33" s="9">
        <v>22499.6</v>
      </c>
      <c r="D33" s="9">
        <v>6482.75</v>
      </c>
      <c r="E33" s="25">
        <f t="shared" si="0"/>
        <v>28.81273444861242</v>
      </c>
    </row>
    <row r="34" spans="1:5" ht="25.5">
      <c r="A34" s="20" t="s">
        <v>45</v>
      </c>
      <c r="B34" s="21" t="s">
        <v>46</v>
      </c>
      <c r="C34" s="9">
        <f>C35+C36+C37+C38</f>
        <v>20362.98</v>
      </c>
      <c r="D34" s="9">
        <v>398.75</v>
      </c>
      <c r="E34" s="25">
        <f t="shared" si="0"/>
        <v>1.9582104387471777</v>
      </c>
    </row>
    <row r="35" spans="1:5" ht="36">
      <c r="A35" s="13" t="s">
        <v>67</v>
      </c>
      <c r="B35" s="32" t="s">
        <v>64</v>
      </c>
      <c r="C35" s="14">
        <v>2163.6</v>
      </c>
      <c r="D35" s="14">
        <v>0</v>
      </c>
      <c r="E35" s="25">
        <f t="shared" si="0"/>
        <v>0</v>
      </c>
    </row>
    <row r="36" spans="1:5" ht="66.75" customHeight="1">
      <c r="A36" s="13" t="s">
        <v>68</v>
      </c>
      <c r="B36" s="32" t="s">
        <v>65</v>
      </c>
      <c r="C36" s="14">
        <v>3513.91</v>
      </c>
      <c r="D36" s="14">
        <v>0</v>
      </c>
      <c r="E36" s="25">
        <f t="shared" si="0"/>
        <v>0</v>
      </c>
    </row>
    <row r="37" spans="1:5" ht="42.75" customHeight="1">
      <c r="A37" s="13" t="s">
        <v>69</v>
      </c>
      <c r="B37" s="32" t="s">
        <v>66</v>
      </c>
      <c r="C37" s="14">
        <v>1856.82</v>
      </c>
      <c r="D37" s="14">
        <v>0</v>
      </c>
      <c r="E37" s="25">
        <f t="shared" si="0"/>
        <v>0</v>
      </c>
    </row>
    <row r="38" spans="1:5" ht="15">
      <c r="A38" s="13" t="s">
        <v>47</v>
      </c>
      <c r="B38" s="22" t="s">
        <v>48</v>
      </c>
      <c r="C38" s="14">
        <v>12828.65</v>
      </c>
      <c r="D38" s="14">
        <v>398.75</v>
      </c>
      <c r="E38" s="25">
        <f t="shared" si="0"/>
        <v>3.108277176476091</v>
      </c>
    </row>
    <row r="39" spans="1:5" ht="25.5">
      <c r="A39" s="20" t="s">
        <v>49</v>
      </c>
      <c r="B39" s="21" t="s">
        <v>50</v>
      </c>
      <c r="C39" s="9">
        <f>C40+C41</f>
        <v>300.91999999999996</v>
      </c>
      <c r="D39" s="9">
        <f>D40+D41</f>
        <v>77.86999999999999</v>
      </c>
      <c r="E39" s="25">
        <f t="shared" si="0"/>
        <v>25.877309583942576</v>
      </c>
    </row>
    <row r="40" spans="1:5" ht="36" customHeight="1">
      <c r="A40" s="13" t="s">
        <v>51</v>
      </c>
      <c r="B40" s="30" t="s">
        <v>52</v>
      </c>
      <c r="C40" s="14">
        <v>297.4</v>
      </c>
      <c r="D40" s="14">
        <v>74.35</v>
      </c>
      <c r="E40" s="25">
        <f t="shared" si="0"/>
        <v>25</v>
      </c>
    </row>
    <row r="41" spans="1:5" ht="36.75" customHeight="1">
      <c r="A41" s="15" t="s">
        <v>53</v>
      </c>
      <c r="B41" s="31" t="s">
        <v>54</v>
      </c>
      <c r="C41" s="19">
        <v>3.52</v>
      </c>
      <c r="D41" s="19">
        <v>3.52</v>
      </c>
      <c r="E41" s="25">
        <f t="shared" si="0"/>
        <v>100</v>
      </c>
    </row>
    <row r="42" spans="1:5" ht="15">
      <c r="A42" s="20" t="s">
        <v>55</v>
      </c>
      <c r="B42" s="21" t="s">
        <v>56</v>
      </c>
      <c r="C42" s="9">
        <v>3075.61</v>
      </c>
      <c r="D42" s="9">
        <v>0</v>
      </c>
      <c r="E42" s="25">
        <f t="shared" si="0"/>
        <v>0</v>
      </c>
    </row>
    <row r="43" spans="1:5" ht="24">
      <c r="A43" s="13" t="s">
        <v>57</v>
      </c>
      <c r="B43" s="30" t="s">
        <v>58</v>
      </c>
      <c r="C43" s="14">
        <v>3075.61</v>
      </c>
      <c r="D43" s="14">
        <v>0</v>
      </c>
      <c r="E43" s="25">
        <f t="shared" si="0"/>
        <v>0</v>
      </c>
    </row>
    <row r="44" spans="1:5" ht="15">
      <c r="A44" s="15" t="s">
        <v>59</v>
      </c>
      <c r="B44" s="23" t="s">
        <v>60</v>
      </c>
      <c r="C44" s="17">
        <v>35</v>
      </c>
      <c r="D44" s="17">
        <v>0</v>
      </c>
      <c r="E44" s="25">
        <f t="shared" si="0"/>
        <v>0</v>
      </c>
    </row>
    <row r="45" spans="1:5" ht="24">
      <c r="A45" s="18" t="s">
        <v>61</v>
      </c>
      <c r="B45" s="33" t="s">
        <v>62</v>
      </c>
      <c r="C45" s="19">
        <v>35</v>
      </c>
      <c r="D45" s="19">
        <v>0</v>
      </c>
      <c r="E45" s="25">
        <f t="shared" si="0"/>
        <v>0</v>
      </c>
    </row>
    <row r="46" spans="1:6" ht="20.25">
      <c r="A46" s="13"/>
      <c r="B46" s="7" t="s">
        <v>63</v>
      </c>
      <c r="C46" s="9">
        <f>C4+C31</f>
        <v>63398.28</v>
      </c>
      <c r="D46" s="9">
        <f>D4+D31</f>
        <v>10030.939999999999</v>
      </c>
      <c r="E46" s="25">
        <f t="shared" si="0"/>
        <v>15.822101167413372</v>
      </c>
      <c r="F46" s="24"/>
    </row>
    <row r="47" ht="52.5" customHeight="1"/>
  </sheetData>
  <sheetProtection selectLockedCells="1" selectUnlockedCells="1"/>
  <mergeCells count="2">
    <mergeCell ref="A1:E1"/>
    <mergeCell ref="B2:C2"/>
  </mergeCells>
  <printOptions/>
  <pageMargins left="0.39375" right="0.39375" top="0.19652777777777777" bottom="0.19652777777777777" header="0.5118055555555555" footer="0.5118055555555555"/>
  <pageSetup fitToHeight="12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2021-05-27T11:27:58Z</cp:lastPrinted>
  <dcterms:modified xsi:type="dcterms:W3CDTF">2021-05-27T11:28:11Z</dcterms:modified>
  <cp:category/>
  <cp:version/>
  <cp:contentType/>
  <cp:contentStatus/>
</cp:coreProperties>
</file>