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1355" windowHeight="597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<sst xmlns="http://schemas.openxmlformats.org/spreadsheetml/2006/main" count="107" uniqueCount="83">
  <si>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</si>
  <si>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</si>
  <si>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</si>
  <si>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</si>
  <si>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</si>
  <si>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</si>
  <si>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</si>
  <si>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</si>
  <si>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</si>
  <si>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</si>
  <si>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</si>
  <si>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</si>
  <si>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</si>
  <si>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</si>
  <si>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</si>
  <si>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</si>
  <si>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</si>
  <si>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</si>
  <si>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</si>
  <si>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</si>
  <si>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</si>
  <si>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</si>
  <si>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</si>
  <si>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</si>
  <si>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</si>
  <si>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</si>
  <si>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</si>
  <si>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</si>
  <si>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</si>
  <si>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</si>
  <si>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</si>
  <si>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</si>
  <si>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</si>
  <si>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</si>
  <si>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</si>
  <si>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</si>
  <si>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</si>
  <si>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</si>
  <si>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</si>
  <si>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</si>
  <si>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</si>
  <si>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</si>
  <si>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</si>
  <si>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</si>
  <si>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</si>
  <si>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</si>
  <si>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</si>
  <si>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</si>
  <si>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</si>
  <si>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</si>
  <si>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</si>
  <si>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</si>
  <si>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</si>
  <si>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</si>
  <si>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</si>
  <si>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</si>
  <si>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</si>
  <si>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</si>
  <si>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</si>
  <si>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</si>
  <si>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</si>
  <si>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</si>
  <si>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</si>
  <si>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</si>
  <si>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</si>
  <si>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</si>
  <si>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                                           к Решению Совета депутатов 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</si>
  <si>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годы» 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</si>
  <si>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</si>
  <si>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Елизаветинского сельского поселения</t>
  </si>
  <si>
    <t>Постановление администрации Елизаветинского сельского поселения  № 395  от 29.09.2017 г.</t>
  </si>
  <si>
    <t xml:space="preserve">                        Приложение  17</t>
  </si>
  <si>
    <t xml:space="preserve"> Подпрограмма " Формирование комфортной городской среды на территории Елизаветинского сельского поселения» </t>
  </si>
  <si>
    <t>1.2</t>
  </si>
  <si>
    <t>1.6</t>
  </si>
  <si>
    <t>Проект   на 2021 год (тыс.руб.)</t>
  </si>
  <si>
    <t xml:space="preserve"> Подпрограмма "Энергосбережение и повышение энергетической эффективности  на территории Елизаветинского сельского поселения»</t>
  </si>
  <si>
    <t>1.7</t>
  </si>
  <si>
    <t xml:space="preserve">Распределение бюджетных ассигнований на реализацию муниципальной   программы   Елизаветинского сельского поселения на плановый период 2021 и 2022 годов </t>
  </si>
  <si>
    <t>Проект   на 2022 год (тыс.руб.)</t>
  </si>
  <si>
    <t>Подпрограмма  "Формирование законопослушного поведения участников дорожного движения на территории Елизаветинского сельского поселения"</t>
  </si>
  <si>
    <t>1.8</t>
  </si>
  <si>
    <t xml:space="preserve">от 25.06.2020г.  № 58 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</si>
</sst>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186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6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/>
    </xf>
    <xf numFmtId="186" fontId="0" fillId="0" borderId="22" xfId="0" applyNumberForma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186" fontId="2" fillId="0" borderId="32" xfId="0" applyNumberFormat="1" applyFont="1" applyBorder="1" applyAlignment="1">
      <alignment horizontal="center" wrapText="1"/>
    </xf>
    <xf numFmtId="186" fontId="0" fillId="0" borderId="36" xfId="0" applyNumberFormat="1" applyBorder="1" applyAlignment="1">
      <alignment/>
    </xf>
    <xf numFmtId="49" fontId="2" fillId="0" borderId="2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5" fillId="0" borderId="31" xfId="0" applyFont="1" applyFill="1" applyBorder="1" applyAlignment="1">
      <alignment horizontal="center" wrapText="1"/>
    </xf>
    <xf numFmtId="2" fontId="2" fillId="0" borderId="41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3">
      <selection activeCell="N14" sqref="N14"/>
    </sheetView>
  </sheetViews>
  <sheetFormatPr defaultColWidth="9.00390625" defaultRowHeight="12.75"/>
  <cols>
    <col min="1" max="1" width="6.875" style="13" customWidth="1"/>
    <col min="2" max="2" width="41.625" style="0" customWidth="1"/>
    <col min="3" max="3" width="21.625" style="10" customWidth="1"/>
    <col min="4" max="4" width="16.1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1.25390625" style="6" customWidth="1"/>
    <col min="10" max="10" width="11.875" style="6" customWidth="1"/>
    <col min="11" max="11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10" ht="14.25" customHeight="1">
      <c r="C3" s="83" t="s">
        <v>71</v>
      </c>
      <c r="D3" s="84"/>
      <c r="E3" s="84"/>
      <c r="F3" s="84"/>
      <c r="G3" s="84"/>
      <c r="H3" s="84"/>
      <c r="I3" s="84"/>
      <c r="J3" s="84"/>
    </row>
    <row r="4" spans="3:10" ht="14.25" customHeight="1">
      <c r="C4" s="85" t="s">
        <v>66</v>
      </c>
      <c r="D4" s="86"/>
      <c r="E4" s="86"/>
      <c r="F4" s="86"/>
      <c r="G4" s="86"/>
      <c r="H4" s="86"/>
      <c r="I4" s="86"/>
      <c r="J4" s="86"/>
    </row>
    <row r="5" spans="3:10" ht="14.25" customHeight="1">
      <c r="C5" s="85" t="s">
        <v>69</v>
      </c>
      <c r="D5" s="86"/>
      <c r="E5" s="86"/>
      <c r="F5" s="86"/>
      <c r="G5" s="86"/>
      <c r="H5" s="86"/>
      <c r="I5" s="86"/>
      <c r="J5" s="86"/>
    </row>
    <row r="6" spans="3:10" ht="14.25" customHeight="1">
      <c r="C6" s="77"/>
      <c r="D6" s="85" t="s">
        <v>82</v>
      </c>
      <c r="E6" s="86"/>
      <c r="F6" s="86"/>
      <c r="G6" s="86"/>
      <c r="H6" s="86"/>
      <c r="I6" s="86"/>
      <c r="J6" s="86"/>
    </row>
    <row r="7" spans="3:10" ht="13.5" customHeight="1">
      <c r="C7" s="9"/>
      <c r="D7" s="18"/>
      <c r="E7" s="11"/>
      <c r="F7" s="11"/>
      <c r="G7" s="11"/>
      <c r="H7" s="11"/>
      <c r="I7" s="11"/>
      <c r="J7" s="11"/>
    </row>
    <row r="8" ht="14.25" customHeight="1" hidden="1">
      <c r="C8" s="9"/>
    </row>
    <row r="9" spans="1:10" ht="45" customHeight="1" thickBot="1">
      <c r="A9" s="89" t="s">
        <v>78</v>
      </c>
      <c r="B9" s="89"/>
      <c r="C9" s="89"/>
      <c r="D9" s="89"/>
      <c r="E9" s="89"/>
      <c r="F9" s="89"/>
      <c r="G9" s="89"/>
      <c r="H9" s="89"/>
      <c r="I9" s="89"/>
      <c r="J9" s="89"/>
    </row>
    <row r="10" spans="1:10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  <c r="J10" s="24"/>
    </row>
    <row r="11" spans="1:10" ht="16.5" hidden="1" thickBot="1">
      <c r="A11" s="48"/>
      <c r="B11" s="49"/>
      <c r="C11" s="50"/>
      <c r="D11" s="50"/>
      <c r="E11" s="51"/>
      <c r="F11" s="51"/>
      <c r="G11" s="51"/>
      <c r="H11" s="51"/>
      <c r="I11" s="51"/>
      <c r="J11" s="57"/>
    </row>
    <row r="12" spans="1:11" ht="68.25" customHeight="1" thickBot="1">
      <c r="A12" s="65" t="s">
        <v>1</v>
      </c>
      <c r="B12" s="66" t="s">
        <v>0</v>
      </c>
      <c r="C12" s="66" t="s">
        <v>56</v>
      </c>
      <c r="D12" s="67" t="s">
        <v>11</v>
      </c>
      <c r="E12" s="68" t="s">
        <v>50</v>
      </c>
      <c r="F12" s="68" t="s">
        <v>38</v>
      </c>
      <c r="G12" s="68" t="s">
        <v>41</v>
      </c>
      <c r="H12" s="69" t="s">
        <v>39</v>
      </c>
      <c r="I12" s="73" t="s">
        <v>75</v>
      </c>
      <c r="J12" s="80" t="s">
        <v>79</v>
      </c>
      <c r="K12" s="70" t="s">
        <v>42</v>
      </c>
    </row>
    <row r="13" spans="1:11" ht="108.75" customHeight="1" hidden="1">
      <c r="A13" s="52">
        <v>1</v>
      </c>
      <c r="B13" s="53" t="s">
        <v>51</v>
      </c>
      <c r="C13" s="54" t="s">
        <v>55</v>
      </c>
      <c r="D13" s="55" t="s">
        <v>52</v>
      </c>
      <c r="E13" s="46"/>
      <c r="F13" s="46"/>
      <c r="G13" s="46"/>
      <c r="H13" s="56"/>
      <c r="I13" s="74"/>
      <c r="J13" s="81">
        <v>1000</v>
      </c>
      <c r="K13" s="58" t="e">
        <f>G13/F13*100</f>
        <v>#DIV/0!</v>
      </c>
    </row>
    <row r="14" spans="1:11" ht="114" customHeight="1" thickBot="1">
      <c r="A14" s="59">
        <v>1</v>
      </c>
      <c r="B14" s="60" t="s">
        <v>67</v>
      </c>
      <c r="C14" s="61" t="s">
        <v>70</v>
      </c>
      <c r="D14" s="62" t="s">
        <v>65</v>
      </c>
      <c r="E14" s="63">
        <v>500</v>
      </c>
      <c r="F14" s="63">
        <v>500</v>
      </c>
      <c r="G14" s="63">
        <v>300</v>
      </c>
      <c r="H14" s="64"/>
      <c r="I14" s="75">
        <f>I15+I16+I17+I18+I19+I20+I21+I22</f>
        <v>27953.1</v>
      </c>
      <c r="J14" s="82">
        <f>J15+J16+J17+J18+J19+J20+J21+J22</f>
        <v>27790.300000000003</v>
      </c>
      <c r="K14" s="71"/>
    </row>
    <row r="15" spans="1:11" ht="66.75" customHeight="1" thickBot="1">
      <c r="A15" s="72" t="s">
        <v>61</v>
      </c>
      <c r="B15" s="60" t="s">
        <v>57</v>
      </c>
      <c r="C15" s="61"/>
      <c r="D15" s="62"/>
      <c r="E15" s="63"/>
      <c r="F15" s="63"/>
      <c r="G15" s="63"/>
      <c r="H15" s="64"/>
      <c r="I15" s="75">
        <v>410</v>
      </c>
      <c r="J15" s="82">
        <v>210</v>
      </c>
      <c r="K15" s="71"/>
    </row>
    <row r="16" spans="1:11" ht="56.25" customHeight="1" thickBot="1">
      <c r="A16" s="72" t="s">
        <v>73</v>
      </c>
      <c r="B16" s="60" t="s">
        <v>58</v>
      </c>
      <c r="C16" s="61"/>
      <c r="D16" s="62"/>
      <c r="E16" s="63"/>
      <c r="F16" s="63"/>
      <c r="G16" s="63"/>
      <c r="H16" s="64"/>
      <c r="I16" s="75">
        <v>35</v>
      </c>
      <c r="J16" s="82">
        <v>35</v>
      </c>
      <c r="K16" s="71"/>
    </row>
    <row r="17" spans="1:11" ht="93" customHeight="1" thickBot="1">
      <c r="A17" s="72" t="s">
        <v>62</v>
      </c>
      <c r="B17" s="60" t="s">
        <v>68</v>
      </c>
      <c r="C17" s="61"/>
      <c r="D17" s="62"/>
      <c r="E17" s="63"/>
      <c r="F17" s="63"/>
      <c r="G17" s="63"/>
      <c r="H17" s="64"/>
      <c r="I17" s="75">
        <v>20441.5</v>
      </c>
      <c r="J17" s="82">
        <v>20279.7</v>
      </c>
      <c r="K17" s="71"/>
    </row>
    <row r="18" spans="1:11" ht="72.75" customHeight="1" thickBot="1">
      <c r="A18" s="72" t="s">
        <v>63</v>
      </c>
      <c r="B18" s="60" t="s">
        <v>59</v>
      </c>
      <c r="C18" s="61"/>
      <c r="D18" s="62"/>
      <c r="E18" s="63"/>
      <c r="F18" s="63"/>
      <c r="G18" s="63"/>
      <c r="H18" s="64"/>
      <c r="I18" s="75">
        <v>6316.6</v>
      </c>
      <c r="J18" s="82">
        <v>6315.6</v>
      </c>
      <c r="K18" s="71"/>
    </row>
    <row r="19" spans="1:11" ht="66" customHeight="1" thickBot="1">
      <c r="A19" s="72" t="s">
        <v>64</v>
      </c>
      <c r="B19" s="60" t="s">
        <v>60</v>
      </c>
      <c r="C19" s="61"/>
      <c r="D19" s="62"/>
      <c r="E19" s="63">
        <v>500</v>
      </c>
      <c r="F19" s="63">
        <v>500</v>
      </c>
      <c r="G19" s="63">
        <v>300</v>
      </c>
      <c r="H19" s="64"/>
      <c r="I19" s="75">
        <v>240</v>
      </c>
      <c r="J19" s="82">
        <v>240</v>
      </c>
      <c r="K19" s="71"/>
    </row>
    <row r="20" spans="1:11" ht="66" customHeight="1" thickBot="1">
      <c r="A20" s="72" t="s">
        <v>74</v>
      </c>
      <c r="B20" s="60" t="s">
        <v>76</v>
      </c>
      <c r="C20" s="61"/>
      <c r="D20" s="62"/>
      <c r="E20" s="63"/>
      <c r="F20" s="63"/>
      <c r="G20" s="63"/>
      <c r="H20" s="64"/>
      <c r="I20" s="75">
        <v>400</v>
      </c>
      <c r="J20" s="82">
        <v>600</v>
      </c>
      <c r="K20" s="71"/>
    </row>
    <row r="21" spans="1:11" ht="66" customHeight="1" thickBot="1">
      <c r="A21" s="72" t="s">
        <v>77</v>
      </c>
      <c r="B21" s="60" t="s">
        <v>72</v>
      </c>
      <c r="C21" s="61"/>
      <c r="D21" s="62"/>
      <c r="E21" s="63">
        <v>500</v>
      </c>
      <c r="F21" s="63">
        <v>500</v>
      </c>
      <c r="G21" s="63">
        <v>300</v>
      </c>
      <c r="H21" s="64"/>
      <c r="I21" s="75">
        <v>100</v>
      </c>
      <c r="J21" s="82">
        <v>100</v>
      </c>
      <c r="K21" s="71"/>
    </row>
    <row r="22" spans="1:11" ht="69" customHeight="1" thickBot="1">
      <c r="A22" s="72" t="s">
        <v>81</v>
      </c>
      <c r="B22" s="60" t="s">
        <v>80</v>
      </c>
      <c r="C22" s="61"/>
      <c r="D22" s="62"/>
      <c r="E22" s="63">
        <v>500</v>
      </c>
      <c r="F22" s="63">
        <v>500</v>
      </c>
      <c r="G22" s="63">
        <v>300</v>
      </c>
      <c r="H22" s="64"/>
      <c r="I22" s="75">
        <v>10</v>
      </c>
      <c r="J22" s="82">
        <v>10</v>
      </c>
      <c r="K22" s="71"/>
    </row>
    <row r="23" spans="1:11" ht="77.25" customHeight="1" hidden="1">
      <c r="A23" s="43">
        <v>3</v>
      </c>
      <c r="B23" s="44" t="s">
        <v>53</v>
      </c>
      <c r="C23" s="45" t="s">
        <v>54</v>
      </c>
      <c r="D23" s="45" t="s">
        <v>2</v>
      </c>
      <c r="E23" s="46">
        <v>500</v>
      </c>
      <c r="F23" s="46">
        <v>500</v>
      </c>
      <c r="G23" s="46">
        <v>1530</v>
      </c>
      <c r="H23" s="46">
        <v>-530</v>
      </c>
      <c r="I23" s="46"/>
      <c r="J23" s="47"/>
      <c r="K23" s="58">
        <f>G23/F23*100</f>
        <v>306</v>
      </c>
    </row>
    <row r="24" spans="1:11" ht="0" customHeight="1" hidden="1">
      <c r="A24" s="25">
        <v>5</v>
      </c>
      <c r="B24" s="2" t="s">
        <v>22</v>
      </c>
      <c r="C24" s="31" t="s">
        <v>23</v>
      </c>
      <c r="D24" s="31" t="s">
        <v>2</v>
      </c>
      <c r="E24" s="7">
        <v>5800</v>
      </c>
      <c r="F24" s="7">
        <f>5800+670.6</f>
        <v>6470.6</v>
      </c>
      <c r="G24" s="7">
        <v>17244</v>
      </c>
      <c r="H24" s="7"/>
      <c r="I24" s="7"/>
      <c r="J24" s="40"/>
      <c r="K24" s="19">
        <f>G24/F24*100</f>
        <v>266.49769727691404</v>
      </c>
    </row>
    <row r="25" spans="1:11" ht="57" customHeight="1" hidden="1">
      <c r="A25" s="25">
        <v>6</v>
      </c>
      <c r="B25" s="2" t="s">
        <v>21</v>
      </c>
      <c r="C25" s="31" t="s">
        <v>20</v>
      </c>
      <c r="D25" s="32" t="s">
        <v>18</v>
      </c>
      <c r="E25" s="7">
        <v>0</v>
      </c>
      <c r="F25" s="7">
        <v>0</v>
      </c>
      <c r="G25" s="7">
        <v>0</v>
      </c>
      <c r="H25" s="7"/>
      <c r="I25" s="7"/>
      <c r="J25" s="40"/>
      <c r="K25" s="19"/>
    </row>
    <row r="26" spans="1:11" ht="69" customHeight="1" hidden="1">
      <c r="A26" s="25">
        <v>7</v>
      </c>
      <c r="B26" s="2" t="s">
        <v>43</v>
      </c>
      <c r="C26" s="31" t="s">
        <v>44</v>
      </c>
      <c r="D26" s="31" t="s">
        <v>3</v>
      </c>
      <c r="E26" s="7">
        <v>2500</v>
      </c>
      <c r="F26" s="7">
        <v>0</v>
      </c>
      <c r="G26" s="7">
        <v>200</v>
      </c>
      <c r="H26" s="7"/>
      <c r="I26" s="7"/>
      <c r="J26" s="40"/>
      <c r="K26" s="19"/>
    </row>
    <row r="27" spans="1:11" ht="81" customHeight="1" hidden="1">
      <c r="A27" s="25">
        <v>8</v>
      </c>
      <c r="B27" s="5" t="s">
        <v>40</v>
      </c>
      <c r="C27" s="31"/>
      <c r="D27" s="31" t="s">
        <v>3</v>
      </c>
      <c r="E27" s="7">
        <v>1367</v>
      </c>
      <c r="F27" s="7">
        <v>0</v>
      </c>
      <c r="G27" s="7">
        <v>0</v>
      </c>
      <c r="H27" s="7"/>
      <c r="I27" s="7"/>
      <c r="J27" s="40"/>
      <c r="K27" s="19"/>
    </row>
    <row r="28" spans="1:11" ht="52.5" customHeight="1" hidden="1">
      <c r="A28" s="25">
        <v>9</v>
      </c>
      <c r="B28" s="2" t="s">
        <v>26</v>
      </c>
      <c r="C28" s="31" t="s">
        <v>7</v>
      </c>
      <c r="D28" s="31" t="s">
        <v>3</v>
      </c>
      <c r="E28" s="7">
        <v>2100</v>
      </c>
      <c r="F28" s="7">
        <v>2100</v>
      </c>
      <c r="G28" s="7">
        <v>2000</v>
      </c>
      <c r="H28" s="7"/>
      <c r="I28" s="7"/>
      <c r="J28" s="40"/>
      <c r="K28" s="19">
        <f aca="true" t="shared" si="0" ref="K28:K44">G28/F28*100</f>
        <v>95.23809523809523</v>
      </c>
    </row>
    <row r="29" spans="1:11" ht="69" customHeight="1" hidden="1">
      <c r="A29" s="25">
        <v>10</v>
      </c>
      <c r="B29" s="2" t="s">
        <v>36</v>
      </c>
      <c r="C29" s="31" t="s">
        <v>8</v>
      </c>
      <c r="D29" s="31" t="s">
        <v>3</v>
      </c>
      <c r="E29" s="7">
        <v>900</v>
      </c>
      <c r="F29" s="7">
        <v>900</v>
      </c>
      <c r="G29" s="7">
        <v>900</v>
      </c>
      <c r="H29" s="7"/>
      <c r="I29" s="7"/>
      <c r="J29" s="40"/>
      <c r="K29" s="19">
        <f t="shared" si="0"/>
        <v>100</v>
      </c>
    </row>
    <row r="30" spans="1:11" ht="67.5" customHeight="1" hidden="1">
      <c r="A30" s="90">
        <v>11</v>
      </c>
      <c r="B30" s="91" t="s">
        <v>34</v>
      </c>
      <c r="C30" s="92" t="s">
        <v>35</v>
      </c>
      <c r="D30" s="33" t="s">
        <v>3</v>
      </c>
      <c r="E30" s="14">
        <v>1800</v>
      </c>
      <c r="F30" s="14">
        <v>1800</v>
      </c>
      <c r="G30" s="14">
        <v>1800</v>
      </c>
      <c r="H30" s="14"/>
      <c r="I30" s="14"/>
      <c r="J30" s="40"/>
      <c r="K30" s="19">
        <f t="shared" si="0"/>
        <v>100</v>
      </c>
    </row>
    <row r="31" spans="1:11" ht="81.75" customHeight="1" hidden="1">
      <c r="A31" s="90"/>
      <c r="B31" s="91"/>
      <c r="C31" s="92"/>
      <c r="D31" s="31" t="s">
        <v>2</v>
      </c>
      <c r="E31" s="14">
        <v>0</v>
      </c>
      <c r="F31" s="14">
        <v>1000</v>
      </c>
      <c r="G31" s="14">
        <v>2000</v>
      </c>
      <c r="H31" s="14">
        <v>-1000</v>
      </c>
      <c r="I31" s="14"/>
      <c r="J31" s="40"/>
      <c r="K31" s="19">
        <f t="shared" si="0"/>
        <v>200</v>
      </c>
    </row>
    <row r="32" spans="1:11" ht="78.75" customHeight="1" hidden="1">
      <c r="A32" s="25">
        <v>12</v>
      </c>
      <c r="B32" s="2" t="s">
        <v>27</v>
      </c>
      <c r="C32" s="31" t="s">
        <v>4</v>
      </c>
      <c r="D32" s="33" t="s">
        <v>3</v>
      </c>
      <c r="E32" s="14">
        <v>120</v>
      </c>
      <c r="F32" s="14">
        <v>120</v>
      </c>
      <c r="G32" s="14">
        <v>300</v>
      </c>
      <c r="H32" s="14">
        <v>-180</v>
      </c>
      <c r="I32" s="14"/>
      <c r="J32" s="40"/>
      <c r="K32" s="19">
        <f t="shared" si="0"/>
        <v>250</v>
      </c>
    </row>
    <row r="33" spans="1:11" ht="49.5" customHeight="1" hidden="1">
      <c r="A33" s="25">
        <v>13</v>
      </c>
      <c r="B33" s="5" t="s">
        <v>12</v>
      </c>
      <c r="C33" s="34"/>
      <c r="D33" s="33" t="s">
        <v>3</v>
      </c>
      <c r="E33" s="7">
        <v>1220</v>
      </c>
      <c r="F33" s="14">
        <v>1220</v>
      </c>
      <c r="G33" s="14">
        <v>1220</v>
      </c>
      <c r="H33" s="14"/>
      <c r="I33" s="14"/>
      <c r="J33" s="40"/>
      <c r="K33" s="19">
        <f t="shared" si="0"/>
        <v>100</v>
      </c>
    </row>
    <row r="34" spans="1:11" ht="63" hidden="1">
      <c r="A34" s="25">
        <v>14</v>
      </c>
      <c r="B34" s="12" t="s">
        <v>28</v>
      </c>
      <c r="C34" s="31" t="s">
        <v>5</v>
      </c>
      <c r="D34" s="33" t="s">
        <v>6</v>
      </c>
      <c r="E34" s="15">
        <f>SUM(E35:E44)</f>
        <v>12490.6</v>
      </c>
      <c r="F34" s="15">
        <f>SUM(F35:F44)</f>
        <v>11690.599999999999</v>
      </c>
      <c r="G34" s="15">
        <f>SUM(G35:G44)</f>
        <v>17356</v>
      </c>
      <c r="H34" s="15">
        <v>-4865.4</v>
      </c>
      <c r="I34" s="15"/>
      <c r="J34" s="41"/>
      <c r="K34" s="19">
        <f t="shared" si="0"/>
        <v>148.46115682685237</v>
      </c>
    </row>
    <row r="35" spans="1:11" ht="45" hidden="1">
      <c r="A35" s="25"/>
      <c r="B35" s="4" t="s">
        <v>17</v>
      </c>
      <c r="C35" s="35"/>
      <c r="D35" s="33" t="s">
        <v>6</v>
      </c>
      <c r="E35" s="15">
        <v>390</v>
      </c>
      <c r="F35" s="15">
        <v>390</v>
      </c>
      <c r="G35" s="15">
        <v>434</v>
      </c>
      <c r="H35" s="15"/>
      <c r="I35" s="15"/>
      <c r="J35" s="41"/>
      <c r="K35" s="19">
        <f t="shared" si="0"/>
        <v>111.28205128205128</v>
      </c>
    </row>
    <row r="36" spans="1:11" ht="45" hidden="1">
      <c r="A36" s="25"/>
      <c r="B36" s="4" t="s">
        <v>32</v>
      </c>
      <c r="C36" s="31"/>
      <c r="D36" s="33" t="s">
        <v>6</v>
      </c>
      <c r="E36" s="15">
        <v>5075</v>
      </c>
      <c r="F36" s="15">
        <v>5075</v>
      </c>
      <c r="G36" s="15">
        <v>5531</v>
      </c>
      <c r="H36" s="15"/>
      <c r="I36" s="15"/>
      <c r="J36" s="41"/>
      <c r="K36" s="19">
        <f t="shared" si="0"/>
        <v>108.98522167487685</v>
      </c>
    </row>
    <row r="37" spans="1:11" ht="45" hidden="1">
      <c r="A37" s="25"/>
      <c r="B37" s="4" t="s">
        <v>14</v>
      </c>
      <c r="C37" s="31"/>
      <c r="D37" s="33" t="s">
        <v>6</v>
      </c>
      <c r="E37" s="15">
        <v>353</v>
      </c>
      <c r="F37" s="15">
        <f>353-148.12</f>
        <v>204.88</v>
      </c>
      <c r="G37" s="15">
        <v>385</v>
      </c>
      <c r="H37" s="15"/>
      <c r="I37" s="15"/>
      <c r="J37" s="41"/>
      <c r="K37" s="19">
        <f t="shared" si="0"/>
        <v>187.91487700117142</v>
      </c>
    </row>
    <row r="38" spans="1:11" ht="45" hidden="1">
      <c r="A38" s="25"/>
      <c r="B38" s="4" t="s">
        <v>15</v>
      </c>
      <c r="C38" s="31"/>
      <c r="D38" s="33" t="s">
        <v>6</v>
      </c>
      <c r="E38" s="15">
        <v>223</v>
      </c>
      <c r="F38" s="15">
        <v>223</v>
      </c>
      <c r="G38" s="15">
        <v>245</v>
      </c>
      <c r="H38" s="15"/>
      <c r="I38" s="15"/>
      <c r="J38" s="41"/>
      <c r="K38" s="19">
        <f t="shared" si="0"/>
        <v>109.86547085201795</v>
      </c>
    </row>
    <row r="39" spans="1:11" ht="45" hidden="1">
      <c r="A39" s="25"/>
      <c r="B39" s="4" t="s">
        <v>31</v>
      </c>
      <c r="C39" s="31"/>
      <c r="D39" s="33" t="s">
        <v>6</v>
      </c>
      <c r="E39" s="15">
        <v>490</v>
      </c>
      <c r="F39" s="15">
        <f>490-288.9</f>
        <v>201.10000000000002</v>
      </c>
      <c r="G39" s="15">
        <v>526</v>
      </c>
      <c r="H39" s="15"/>
      <c r="I39" s="15"/>
      <c r="J39" s="41"/>
      <c r="K39" s="19">
        <f t="shared" si="0"/>
        <v>261.56141223272004</v>
      </c>
    </row>
    <row r="40" spans="1:11" ht="45" hidden="1">
      <c r="A40" s="25"/>
      <c r="B40" s="4" t="s">
        <v>29</v>
      </c>
      <c r="C40" s="31"/>
      <c r="D40" s="33" t="s">
        <v>6</v>
      </c>
      <c r="E40" s="15">
        <v>673</v>
      </c>
      <c r="F40" s="15">
        <v>673</v>
      </c>
      <c r="G40" s="15">
        <v>733</v>
      </c>
      <c r="H40" s="15"/>
      <c r="I40" s="15"/>
      <c r="J40" s="41"/>
      <c r="K40" s="19">
        <f t="shared" si="0"/>
        <v>108.91530460624071</v>
      </c>
    </row>
    <row r="41" spans="1:11" ht="15.75" customHeight="1" hidden="1">
      <c r="A41" s="25"/>
      <c r="B41" s="4" t="s">
        <v>16</v>
      </c>
      <c r="C41" s="34"/>
      <c r="D41" s="33" t="s">
        <v>6</v>
      </c>
      <c r="E41" s="15">
        <v>3700</v>
      </c>
      <c r="F41" s="15">
        <v>3700</v>
      </c>
      <c r="G41" s="15">
        <v>5500</v>
      </c>
      <c r="H41" s="15"/>
      <c r="I41" s="15"/>
      <c r="J41" s="41"/>
      <c r="K41" s="19">
        <f t="shared" si="0"/>
        <v>148.64864864864865</v>
      </c>
    </row>
    <row r="42" spans="1:11" ht="30.75" customHeight="1" hidden="1">
      <c r="A42" s="25"/>
      <c r="B42" s="2" t="s">
        <v>13</v>
      </c>
      <c r="C42" s="34"/>
      <c r="D42" s="33" t="s">
        <v>6</v>
      </c>
      <c r="E42" s="15">
        <v>207</v>
      </c>
      <c r="F42" s="15">
        <f>207-1.2</f>
        <v>205.8</v>
      </c>
      <c r="G42" s="15">
        <v>228</v>
      </c>
      <c r="H42" s="15"/>
      <c r="I42" s="15"/>
      <c r="J42" s="41"/>
      <c r="K42" s="19">
        <f t="shared" si="0"/>
        <v>110.7871720116618</v>
      </c>
    </row>
    <row r="43" spans="1:11" ht="30" customHeight="1" hidden="1">
      <c r="A43" s="25"/>
      <c r="B43" s="2" t="s">
        <v>30</v>
      </c>
      <c r="C43" s="34"/>
      <c r="D43" s="33" t="s">
        <v>6</v>
      </c>
      <c r="E43" s="15">
        <v>567</v>
      </c>
      <c r="F43" s="15">
        <f>567-319.31</f>
        <v>247.69</v>
      </c>
      <c r="G43" s="15">
        <v>538</v>
      </c>
      <c r="H43" s="15"/>
      <c r="I43" s="15"/>
      <c r="J43" s="41"/>
      <c r="K43" s="19">
        <f t="shared" si="0"/>
        <v>217.20699261173243</v>
      </c>
    </row>
    <row r="44" spans="1:11" ht="66.75" customHeight="1" hidden="1">
      <c r="A44" s="25"/>
      <c r="B44" s="2" t="s">
        <v>25</v>
      </c>
      <c r="C44" s="34"/>
      <c r="D44" s="33" t="s">
        <v>6</v>
      </c>
      <c r="E44" s="15">
        <v>812.6</v>
      </c>
      <c r="F44" s="15">
        <f>812.6-42.47</f>
        <v>770.13</v>
      </c>
      <c r="G44" s="15">
        <v>3236</v>
      </c>
      <c r="H44" s="15"/>
      <c r="I44" s="15"/>
      <c r="J44" s="41"/>
      <c r="K44" s="19">
        <f t="shared" si="0"/>
        <v>420.1887992936258</v>
      </c>
    </row>
    <row r="45" spans="1:11" ht="96" customHeight="1" hidden="1">
      <c r="A45" s="25">
        <v>15</v>
      </c>
      <c r="B45" s="8" t="s">
        <v>9</v>
      </c>
      <c r="C45" s="31" t="s">
        <v>10</v>
      </c>
      <c r="D45" s="32" t="s">
        <v>18</v>
      </c>
      <c r="E45" s="7">
        <v>26381.3</v>
      </c>
      <c r="F45" s="7">
        <v>0</v>
      </c>
      <c r="G45" s="7">
        <v>0</v>
      </c>
      <c r="H45" s="7"/>
      <c r="I45" s="7"/>
      <c r="J45" s="40"/>
      <c r="K45" s="19"/>
    </row>
    <row r="46" spans="1:11" ht="28.5" customHeight="1" hidden="1">
      <c r="A46" s="87">
        <v>16</v>
      </c>
      <c r="B46" s="88" t="s">
        <v>24</v>
      </c>
      <c r="C46" s="31"/>
      <c r="D46" s="33" t="s">
        <v>3</v>
      </c>
      <c r="E46" s="7">
        <v>2150</v>
      </c>
      <c r="F46" s="7">
        <f>10000-8416+2000+2916</f>
        <v>6500</v>
      </c>
      <c r="G46" s="7">
        <v>2000</v>
      </c>
      <c r="H46" s="7"/>
      <c r="I46" s="7"/>
      <c r="J46" s="40"/>
      <c r="K46" s="19">
        <f aca="true" t="shared" si="1" ref="K46:K53">G46/F46*100</f>
        <v>30.76923076923077</v>
      </c>
    </row>
    <row r="47" spans="1:11" ht="27" customHeight="1" hidden="1">
      <c r="A47" s="87"/>
      <c r="B47" s="88"/>
      <c r="C47" s="31"/>
      <c r="D47" s="33" t="s">
        <v>33</v>
      </c>
      <c r="E47" s="7">
        <v>7850</v>
      </c>
      <c r="F47" s="7">
        <v>7850</v>
      </c>
      <c r="G47" s="7">
        <v>0</v>
      </c>
      <c r="H47" s="7"/>
      <c r="I47" s="7"/>
      <c r="J47" s="40"/>
      <c r="K47" s="19">
        <f t="shared" si="1"/>
        <v>0</v>
      </c>
    </row>
    <row r="48" spans="1:11" ht="54" customHeight="1" hidden="1">
      <c r="A48" s="25">
        <v>17</v>
      </c>
      <c r="B48" s="8" t="s">
        <v>19</v>
      </c>
      <c r="C48" s="31" t="s">
        <v>37</v>
      </c>
      <c r="D48" s="31" t="s">
        <v>3</v>
      </c>
      <c r="E48" s="7">
        <v>900</v>
      </c>
      <c r="F48" s="7">
        <v>900</v>
      </c>
      <c r="G48" s="7">
        <v>1120</v>
      </c>
      <c r="H48" s="7">
        <v>-220</v>
      </c>
      <c r="I48" s="7"/>
      <c r="J48" s="40"/>
      <c r="K48" s="19">
        <f t="shared" si="1"/>
        <v>124.44444444444444</v>
      </c>
    </row>
    <row r="49" spans="1:11" s="3" customFormat="1" ht="18" customHeight="1" hidden="1">
      <c r="A49" s="26"/>
      <c r="B49" s="27" t="s">
        <v>45</v>
      </c>
      <c r="C49" s="36"/>
      <c r="D49" s="37"/>
      <c r="E49" s="28" t="e">
        <f>E13+#REF!+E23+E24+E25+E26+E27+E28+E29+E30+E31+E32+E33+E34+E45+E46+E47+E48</f>
        <v>#REF!</v>
      </c>
      <c r="F49" s="28" t="e">
        <f>F13+#REF!+F23+F24+F25+F26+F27+F28+F29+F30+F31+F32+F33+F34+F45+F46+F47+F48</f>
        <v>#REF!</v>
      </c>
      <c r="G49" s="28" t="e">
        <f>G13+#REF!+G23+G24+G25+G26+G27+G28+G29+G30+G31+G32+G33+G34+G45+G46+G47+G48</f>
        <v>#REF!</v>
      </c>
      <c r="H49" s="28" t="e">
        <f>H13+#REF!+H23+H24+H25+H26+H27+H28+H29+H30+H31+H32+H33+H34+H45+H46+H47+H48</f>
        <v>#REF!</v>
      </c>
      <c r="I49" s="76"/>
      <c r="J49" s="42"/>
      <c r="K49" s="20" t="e">
        <f t="shared" si="1"/>
        <v>#REF!</v>
      </c>
    </row>
    <row r="50" spans="1:11" ht="47.25" hidden="1">
      <c r="A50" s="29"/>
      <c r="B50" s="4" t="s">
        <v>46</v>
      </c>
      <c r="C50" s="35"/>
      <c r="D50" s="32" t="s">
        <v>18</v>
      </c>
      <c r="E50" s="7">
        <v>0</v>
      </c>
      <c r="F50" s="7">
        <v>3000</v>
      </c>
      <c r="G50" s="7">
        <v>18000</v>
      </c>
      <c r="H50" s="7"/>
      <c r="I50" s="7"/>
      <c r="J50" s="40"/>
      <c r="K50" s="20">
        <f t="shared" si="1"/>
        <v>600</v>
      </c>
    </row>
    <row r="51" spans="1:11" ht="45" hidden="1">
      <c r="A51" s="29"/>
      <c r="B51" s="4" t="s">
        <v>47</v>
      </c>
      <c r="C51" s="35"/>
      <c r="D51" s="32" t="s">
        <v>18</v>
      </c>
      <c r="E51" s="7">
        <v>13700</v>
      </c>
      <c r="F51" s="7">
        <v>13700</v>
      </c>
      <c r="G51" s="7">
        <v>13700</v>
      </c>
      <c r="H51" s="7"/>
      <c r="I51" s="7"/>
      <c r="J51" s="40"/>
      <c r="K51" s="20">
        <f t="shared" si="1"/>
        <v>100</v>
      </c>
    </row>
    <row r="52" spans="1:11" ht="94.5" hidden="1">
      <c r="A52" s="29"/>
      <c r="B52" s="4" t="s">
        <v>48</v>
      </c>
      <c r="C52" s="35"/>
      <c r="D52" s="32" t="s">
        <v>18</v>
      </c>
      <c r="E52" s="7">
        <f>38620+27209</f>
        <v>65829</v>
      </c>
      <c r="F52" s="7">
        <v>63329</v>
      </c>
      <c r="G52" s="7">
        <v>63330</v>
      </c>
      <c r="H52" s="7"/>
      <c r="I52" s="7"/>
      <c r="J52" s="40"/>
      <c r="K52" s="20">
        <f t="shared" si="1"/>
        <v>100.00157905540905</v>
      </c>
    </row>
    <row r="53" spans="1:11" s="3" customFormat="1" ht="18" customHeight="1" hidden="1">
      <c r="A53" s="29"/>
      <c r="B53" s="8" t="s">
        <v>49</v>
      </c>
      <c r="C53" s="38"/>
      <c r="D53" s="39"/>
      <c r="E53" s="7">
        <f>E50+E51+E52</f>
        <v>79529</v>
      </c>
      <c r="F53" s="7">
        <f>F50+F51+F52</f>
        <v>80029</v>
      </c>
      <c r="G53" s="7">
        <f>G50+G51+G52</f>
        <v>95030</v>
      </c>
      <c r="H53" s="30">
        <f>H50+H51+H52</f>
        <v>0</v>
      </c>
      <c r="I53" s="30"/>
      <c r="J53" s="40"/>
      <c r="K53" s="20">
        <f t="shared" si="1"/>
        <v>118.74445513501355</v>
      </c>
    </row>
    <row r="54" spans="2:10" ht="12.75">
      <c r="B54" s="1"/>
      <c r="I54" s="78"/>
      <c r="J54" s="79"/>
    </row>
  </sheetData>
  <sheetProtection/>
  <mergeCells count="10">
    <mergeCell ref="C3:J3"/>
    <mergeCell ref="D6:J6"/>
    <mergeCell ref="C4:J4"/>
    <mergeCell ref="C5:J5"/>
    <mergeCell ref="A46:A47"/>
    <mergeCell ref="B46:B47"/>
    <mergeCell ref="A9:J9"/>
    <mergeCell ref="A30:A31"/>
    <mergeCell ref="B30:B31"/>
    <mergeCell ref="C30:C31"/>
  </mergeCells>
  <printOptions/>
  <pageMargins left="0.2362204724409449" right="0.2362204724409449" top="0.1968503937007874" bottom="0.15748031496062992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2020-06-22T17:09:40Z</cp:lastPrinted>
  <dcterms:created xsi:type="dcterms:W3CDTF">2007-10-24T16:11:44Z</dcterms:created>
  <dcterms:modified xsi:type="dcterms:W3CDTF">2020-06-30T12:55:26Z</dcterms:modified>
  <cp:category/>
  <cp:version/>
  <cp:contentType/>
  <cp:contentStatus/>
</cp:coreProperties>
</file>